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9195" windowHeight="4035" tabRatio="441" activeTab="0"/>
  </bookViews>
  <sheets>
    <sheet name="B_S" sheetId="1" r:id="rId1"/>
    <sheet name="KLSEfmt" sheetId="2" r:id="rId2"/>
    <sheet name="notes" sheetId="3" r:id="rId3"/>
  </sheets>
  <definedNames>
    <definedName name="_xlnm.Print_Area" localSheetId="0">'B_S'!$A$1:$AC$69</definedName>
    <definedName name="_xlnm.Print_Area" localSheetId="1">'KLSEfmt'!$B$1:$M$99</definedName>
    <definedName name="_xlnm.Print_Area" localSheetId="2">'notes'!$B$1:$L$126</definedName>
  </definedNames>
  <calcPr fullCalcOnLoad="1"/>
</workbook>
</file>

<file path=xl/sharedStrings.xml><?xml version="1.0" encoding="utf-8"?>
<sst xmlns="http://schemas.openxmlformats.org/spreadsheetml/2006/main" count="393" uniqueCount="217">
  <si>
    <t>INDIVIDUAL QUARTER</t>
  </si>
  <si>
    <t>CUMMULATIVE QUARTER</t>
  </si>
  <si>
    <t>CURRENT</t>
  </si>
  <si>
    <t>PRECEDING YEAR</t>
  </si>
  <si>
    <t>YEAR</t>
  </si>
  <si>
    <t>CORRESPONDING</t>
  </si>
  <si>
    <t>QUARTER</t>
  </si>
  <si>
    <t>30/06/1999</t>
  </si>
  <si>
    <t>30/09/1999</t>
  </si>
  <si>
    <t>31/12/1999</t>
  </si>
  <si>
    <t>RM</t>
  </si>
  <si>
    <t>RM ' 000</t>
  </si>
  <si>
    <t>(a)</t>
  </si>
  <si>
    <t>Turnover</t>
  </si>
  <si>
    <t>(b)</t>
  </si>
  <si>
    <t>Investment income</t>
  </si>
  <si>
    <t>(c)</t>
  </si>
  <si>
    <t>(d)</t>
  </si>
  <si>
    <t>Exceptional items</t>
  </si>
  <si>
    <t>(e)</t>
  </si>
  <si>
    <t>(f)</t>
  </si>
  <si>
    <t>(g)</t>
  </si>
  <si>
    <t>(h)</t>
  </si>
  <si>
    <t>Taxation</t>
  </si>
  <si>
    <t>(i)</t>
  </si>
  <si>
    <t>(ii)</t>
  </si>
  <si>
    <t>(j)</t>
  </si>
  <si>
    <t>(k)</t>
  </si>
  <si>
    <t>Extraordinary items</t>
  </si>
  <si>
    <t>(l)</t>
  </si>
  <si>
    <t>CONSOLIDATED BALANCE SHEET</t>
  </si>
  <si>
    <t>AS AT</t>
  </si>
  <si>
    <t>PRECEDING</t>
  </si>
  <si>
    <t>END OF</t>
  </si>
  <si>
    <t>QTR.</t>
  </si>
  <si>
    <t>FIN. YE</t>
  </si>
  <si>
    <t>FINANCIAL</t>
  </si>
  <si>
    <t>YEAR END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</si>
  <si>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</si>
  <si>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</si>
  <si>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</si>
  <si>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</si>
  <si>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</si>
  <si>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</si>
  <si>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</si>
  <si>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Short Term Investment</t>
  </si>
  <si>
    <t>Cash</t>
  </si>
  <si>
    <t>Other debtors</t>
  </si>
  <si>
    <t>Development Properties</t>
  </si>
  <si>
    <t>Current Liabilities</t>
  </si>
  <si>
    <t>Short Term Borrowings</t>
  </si>
  <si>
    <t>Trade Creditors</t>
  </si>
  <si>
    <t>Other Creditors</t>
  </si>
  <si>
    <t>Provision for Taxation</t>
  </si>
  <si>
    <t>Proposed dividends</t>
  </si>
  <si>
    <t>Shareholders' Funds</t>
  </si>
  <si>
    <t>Share Capital</t>
  </si>
  <si>
    <t>Reserves</t>
  </si>
  <si>
    <t>Share Premium</t>
  </si>
  <si>
    <t>Retained Profit</t>
  </si>
  <si>
    <t>Others</t>
  </si>
  <si>
    <t>Minority Interests</t>
  </si>
  <si>
    <t>Long Term Borrowings</t>
  </si>
  <si>
    <t>Other Long Term Liabilities</t>
  </si>
  <si>
    <t>Land and Development Expenditure</t>
  </si>
  <si>
    <t>Other Investment</t>
  </si>
  <si>
    <t>a</t>
  </si>
  <si>
    <t>Revolving credit</t>
  </si>
  <si>
    <t>Term loan</t>
  </si>
  <si>
    <t>b</t>
  </si>
  <si>
    <t>c</t>
  </si>
  <si>
    <t>Investment holding</t>
  </si>
  <si>
    <t>Property development</t>
  </si>
  <si>
    <t>Construction</t>
  </si>
  <si>
    <t>Golf resort operation</t>
  </si>
  <si>
    <t>Consolidation adjustments</t>
  </si>
  <si>
    <t>Profit/(Loss)</t>
  </si>
  <si>
    <t>Before Taxation</t>
  </si>
  <si>
    <t>Total Assets</t>
  </si>
  <si>
    <t>Employed</t>
  </si>
  <si>
    <t>Secured</t>
  </si>
  <si>
    <t>Unsecured</t>
  </si>
  <si>
    <t>Short term</t>
  </si>
  <si>
    <t>Long term</t>
  </si>
  <si>
    <t>The same accounting policies and methods of computation are followed in the quarterly</t>
  </si>
  <si>
    <t>financial statements as compared with the most recent annual financial statement.</t>
  </si>
  <si>
    <t>The Group's operations were not subject to any seasonal or cyclical changes.</t>
  </si>
  <si>
    <t>CONSOLIDATED INCOME STATEMENT</t>
  </si>
  <si>
    <t>Accounting Policies</t>
  </si>
  <si>
    <t>Exceptional Items</t>
  </si>
  <si>
    <t>Extraordinary Items</t>
  </si>
  <si>
    <t>Sale of Investments and/or Properties</t>
  </si>
  <si>
    <t>Purchase or Disposal of Quoted Securities</t>
  </si>
  <si>
    <t>Changes in the Composition of the Group</t>
  </si>
  <si>
    <t>Seasonal or Cyclical of Factors</t>
  </si>
  <si>
    <t>Shares and Securities</t>
  </si>
  <si>
    <t>Group Borrowings</t>
  </si>
  <si>
    <t>Contingent Liabilities</t>
  </si>
  <si>
    <t>Off Balance Sheet Financial Instruments</t>
  </si>
  <si>
    <t>Segmental Information</t>
  </si>
  <si>
    <t>Review of Results</t>
  </si>
  <si>
    <t>Dividends</t>
  </si>
  <si>
    <t>All the Group borrowings are in Ringgit Malaysia (RM).</t>
  </si>
  <si>
    <r>
      <t xml:space="preserve">BINA DARULAMAN BERHAD </t>
    </r>
    <r>
      <rPr>
        <sz val="10"/>
        <rFont val="Gill Sans"/>
        <family val="2"/>
      </rPr>
      <t>(332945-X)</t>
    </r>
  </si>
  <si>
    <t>long term investments, restructuring and discontinuing operations except as disclosed above.</t>
  </si>
  <si>
    <t>Material Changes in the Quarterly Results Compared to The Results of the</t>
  </si>
  <si>
    <t>Preceding Quarter</t>
  </si>
  <si>
    <t>Due from related corporations</t>
  </si>
  <si>
    <t>Due to related corporations</t>
  </si>
  <si>
    <t>Due to ultimate holding corporation</t>
  </si>
  <si>
    <t>Hire purchase creditors</t>
  </si>
  <si>
    <t>Defferred taxation</t>
  </si>
  <si>
    <t>Interest in Joint Venture</t>
  </si>
  <si>
    <t>Bank overdraft</t>
  </si>
  <si>
    <t>Material Litigation</t>
  </si>
  <si>
    <t>Depreciation and amortisation</t>
  </si>
  <si>
    <t>Net Current Assets</t>
  </si>
  <si>
    <t>not been audited.</t>
  </si>
  <si>
    <t>APPENDIX  II</t>
  </si>
  <si>
    <t>2  of  5</t>
  </si>
  <si>
    <t>QUARTERLY REPORT</t>
  </si>
  <si>
    <t>Net tangible assets per share (sen)</t>
  </si>
  <si>
    <t>Reserve on consolidation</t>
  </si>
  <si>
    <t>TO DATE</t>
  </si>
  <si>
    <t>PERIOD</t>
  </si>
  <si>
    <t>Quarry &amp; road paving work</t>
  </si>
  <si>
    <t>Net tangible assets per share (RM)</t>
  </si>
  <si>
    <t>Dividend description</t>
  </si>
  <si>
    <t>after deducting any provision for</t>
  </si>
  <si>
    <t>preference dividends, if any:-</t>
  </si>
  <si>
    <t>deducting minority interests</t>
  </si>
  <si>
    <t>Dividend per share (sen)</t>
  </si>
  <si>
    <t>31/03/2000</t>
  </si>
  <si>
    <t>No decision regarding dividend has been made during the quarter.</t>
  </si>
  <si>
    <t>31/3/2000</t>
  </si>
  <si>
    <t>31/12/2000</t>
  </si>
  <si>
    <t>INDIVIDUAL PERIOD</t>
  </si>
  <si>
    <t>CUMMULATIVE PERIOD</t>
  </si>
  <si>
    <t>5  of  6</t>
  </si>
  <si>
    <t>6  of  6</t>
  </si>
  <si>
    <t>4  of  6</t>
  </si>
  <si>
    <t>3  of  6</t>
  </si>
  <si>
    <t>2  of  6</t>
  </si>
  <si>
    <t>1  of  6</t>
  </si>
  <si>
    <r>
      <t xml:space="preserve">BINA DARULAMAN BERHAD </t>
    </r>
    <r>
      <rPr>
        <b/>
        <sz val="8"/>
        <rFont val="Gill Sans"/>
        <family val="2"/>
      </rPr>
      <t>(332945-X)</t>
    </r>
  </si>
  <si>
    <t>Quarterly report on consolidated results for the Quarter ended 31 March, 2001. The figures have</t>
  </si>
  <si>
    <t>31/3/2001</t>
  </si>
  <si>
    <t>31 March, 2001.</t>
  </si>
  <si>
    <t>31 March, 2001 including business combination, acquisition or disposal of subsidiaries and</t>
  </si>
  <si>
    <t>No new shares issued during the quarter ended 31 March, 2001.</t>
  </si>
  <si>
    <t>Prospects (full year ending 31 December, 2001 )</t>
  </si>
  <si>
    <t>Due from customers</t>
  </si>
  <si>
    <t>Due to customers</t>
  </si>
  <si>
    <t>There were no exceptional items for the quarter ended 31 March, 2001.</t>
  </si>
  <si>
    <t>There were no extraordinary items for the quarter ended 31 March, 2001.</t>
  </si>
  <si>
    <t>Represents provision for the quarter ended 31 March, 2001.</t>
  </si>
  <si>
    <t>There was no change in the composition of the Company and Group for the quarter ended</t>
  </si>
  <si>
    <t>There was no pending corporate proposal for the quarter ended 31 March, 2001.</t>
  </si>
  <si>
    <t>There were no contingent liabilities for the quarter ended 31 March, 2001.</t>
  </si>
  <si>
    <t>There were no financial instruments with off balance sheet risk for the quarter ended</t>
  </si>
  <si>
    <t>The Group is not involved in material litigation as at the date of issue of this quarterly report.</t>
  </si>
  <si>
    <t xml:space="preserve">Notes to the unaudited quarterly report on consolidated results for the quarter ended </t>
  </si>
  <si>
    <t>There was no purchase or disposal of quoted securities for the quarter ended 31 March, 2001.</t>
  </si>
  <si>
    <t>Not applicable since the company has no commitment to the profit forecast or profit guarantee.</t>
  </si>
  <si>
    <t>CUMULATIVE QUARTER</t>
  </si>
  <si>
    <t>Compliance with profit forecast / guarantee</t>
  </si>
  <si>
    <t>Pre-acquisition Profit / (Loss)</t>
  </si>
  <si>
    <t>There was no pre-acquisition profit or loss for the quarter ended 31 March, 2001.</t>
  </si>
  <si>
    <t>There was no profit on sale of investments or properties for the quarter ended 31 March, 2001.</t>
  </si>
  <si>
    <t>Status of Corporate Proposal</t>
  </si>
  <si>
    <t xml:space="preserve">The Group profit before taxation for the first quarter ended 31 March, 2001 was RM1.3 million as </t>
  </si>
  <si>
    <t xml:space="preserve">compared with RM 1.6 million recorded in the preceding quarter ended 31 December, 2000, thus </t>
  </si>
  <si>
    <t>The Group revenue for the quarter ended 31 March, 2001 was RM 15.5 million as compared with</t>
  </si>
  <si>
    <t>RM 21 million recorded for the corresponding period of 2000, showing a decrease of 26%,</t>
  </si>
  <si>
    <t xml:space="preserve">while Group profit before taxation for the same period was RM 1.3 million as compared with </t>
  </si>
  <si>
    <t>RM 3.0 million recorded previously, registering a decrease of 57%.  The decrease in Group profit</t>
  </si>
  <si>
    <t>to lower contribution from the quarrying activities arising from a lower level of construction works</t>
  </si>
  <si>
    <t>showing a decrease of 18.7%.  The decrease were mainly due to lower contribution from the Group's</t>
  </si>
  <si>
    <t xml:space="preserve">quarrying activities as a result of the completion of year-end contracts and also due to deferment </t>
  </si>
  <si>
    <t>of certain construction projects.</t>
  </si>
  <si>
    <t xml:space="preserve">With the commencement of a few deferred construction works in the second quarter of the year, </t>
  </si>
  <si>
    <t>the Group is expected to improve its current year financial performance.</t>
  </si>
  <si>
    <t>activities and also deferment of certain construction projects.</t>
  </si>
  <si>
    <t>before taxation as compared with that of the corresponding quarter of previous year were mainly due</t>
  </si>
  <si>
    <t>Revenue</t>
  </si>
  <si>
    <t>Other income</t>
  </si>
  <si>
    <t>Profit/(loss) before finance cost, depreciation</t>
  </si>
  <si>
    <t>and amortisation, exceptional items,</t>
  </si>
  <si>
    <t>income tax, minority interests and extraordinary</t>
  </si>
  <si>
    <t>items.</t>
  </si>
  <si>
    <t>Finance cost</t>
  </si>
  <si>
    <t xml:space="preserve">Profit /(loss) before income tax, minority </t>
  </si>
  <si>
    <t xml:space="preserve">interests and extraordinary </t>
  </si>
  <si>
    <t>Shares of profits and losses of associated companies.</t>
  </si>
  <si>
    <t>Profit/(loss) before income tax, minority interests and</t>
  </si>
  <si>
    <t>extraordinary items after share of profit and losses of</t>
  </si>
  <si>
    <t>associated companies.</t>
  </si>
  <si>
    <t>Income tax</t>
  </si>
  <si>
    <t>Profit/(loss) after income tax before</t>
  </si>
  <si>
    <t>Minority interests</t>
  </si>
  <si>
    <t>Pre-acquisition profit / (loss)</t>
  </si>
  <si>
    <t>if applicable</t>
  </si>
  <si>
    <t>Net profit/(loss) from ordinary activities attributable</t>
  </si>
  <si>
    <t>to members of the company.</t>
  </si>
  <si>
    <t>Minority interest</t>
  </si>
  <si>
    <t xml:space="preserve">Extraordinary items attributable to members </t>
  </si>
  <si>
    <t xml:space="preserve">(iii) </t>
  </si>
  <si>
    <t xml:space="preserve">of the company </t>
  </si>
  <si>
    <t>(m)</t>
  </si>
  <si>
    <t xml:space="preserve">Net profit / (loss) attributable to members of the </t>
  </si>
  <si>
    <t>company</t>
  </si>
  <si>
    <t>Earning per share based on 2 (m) above</t>
  </si>
  <si>
    <t xml:space="preserve">Basic (based on ordinary </t>
  </si>
  <si>
    <t>shares - sen )</t>
  </si>
  <si>
    <t>Fully diluted (based on ordinary shares - sen)</t>
  </si>
  <si>
    <t>AS AT END OF CURRENT QUARTER</t>
  </si>
  <si>
    <t>AS AT PRECEDING FINANCIAL YEAR END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</si>
</sst>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;\(#,##0.0\)"/>
  </numFmts>
  <fonts count="13">
    <font>
      <sz val="12"/>
      <name val="Gill Sans"/>
      <family val="0"/>
    </font>
    <font>
      <sz val="10"/>
      <name val="Arial"/>
      <family val="0"/>
    </font>
    <font>
      <b/>
      <sz val="14"/>
      <name val="Gill Sans"/>
      <family val="0"/>
    </font>
    <font>
      <sz val="10"/>
      <name val="Gill Sans"/>
      <family val="0"/>
    </font>
    <font>
      <b/>
      <sz val="12"/>
      <name val="Gill Sans"/>
      <family val="2"/>
    </font>
    <font>
      <sz val="14"/>
      <name val="Gill Sans"/>
      <family val="2"/>
    </font>
    <font>
      <b/>
      <u val="single"/>
      <sz val="10"/>
      <name val="Gill Sans"/>
      <family val="2"/>
    </font>
    <font>
      <b/>
      <sz val="8"/>
      <name val="Gill Sans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name val="Arial Narrow"/>
      <family val="2"/>
    </font>
    <font>
      <sz val="7.5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Continuous"/>
    </xf>
    <xf numFmtId="37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4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Continuous"/>
    </xf>
    <xf numFmtId="0" fontId="3" fillId="0" borderId="6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7" fontId="3" fillId="0" borderId="1" xfId="0" applyNumberFormat="1" applyFont="1" applyBorder="1" applyAlignment="1" applyProtection="1">
      <alignment horizontal="center"/>
      <protection/>
    </xf>
    <xf numFmtId="39" fontId="3" fillId="0" borderId="1" xfId="0" applyNumberFormat="1" applyFont="1" applyBorder="1" applyAlignment="1" applyProtection="1">
      <alignment horizontal="center"/>
      <protection/>
    </xf>
    <xf numFmtId="39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7" fontId="3" fillId="0" borderId="7" xfId="0" applyNumberFormat="1" applyFont="1" applyBorder="1" applyAlignment="1" applyProtection="1">
      <alignment horizontal="center"/>
      <protection/>
    </xf>
    <xf numFmtId="37" fontId="3" fillId="0" borderId="2" xfId="0" applyNumberFormat="1" applyFont="1" applyBorder="1" applyAlignment="1" applyProtection="1">
      <alignment horizontal="center"/>
      <protection/>
    </xf>
    <xf numFmtId="37" fontId="0" fillId="0" borderId="1" xfId="0" applyNumberFormat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7" fontId="0" fillId="0" borderId="0" xfId="0" applyNumberFormat="1" applyBorder="1" applyAlignment="1" applyProtection="1">
      <alignment/>
      <protection/>
    </xf>
    <xf numFmtId="37" fontId="0" fillId="0" borderId="3" xfId="0" applyNumberFormat="1" applyBorder="1" applyAlignment="1" applyProtection="1">
      <alignment/>
      <protection/>
    </xf>
    <xf numFmtId="37" fontId="0" fillId="0" borderId="8" xfId="0" applyNumberFormat="1" applyBorder="1" applyAlignment="1" applyProtection="1">
      <alignment/>
      <protection/>
    </xf>
    <xf numFmtId="37" fontId="0" fillId="0" borderId="9" xfId="0" applyNumberFormat="1" applyBorder="1" applyAlignment="1" applyProtection="1">
      <alignment/>
      <protection/>
    </xf>
    <xf numFmtId="0" fontId="1" fillId="0" borderId="0" xfId="0" applyFont="1" applyAlignment="1">
      <alignment horizontal="justify" vertical="top" wrapText="1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37" fontId="1" fillId="0" borderId="7" xfId="0" applyNumberFormat="1" applyFont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5" fontId="1" fillId="0" borderId="0" xfId="15" applyNumberFormat="1" applyFont="1" applyAlignment="1">
      <alignment/>
    </xf>
    <xf numFmtId="165" fontId="1" fillId="0" borderId="10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1" fillId="0" borderId="4" xfId="15" applyNumberFormat="1" applyFont="1" applyBorder="1" applyAlignment="1">
      <alignment horizontal="center"/>
    </xf>
    <xf numFmtId="165" fontId="1" fillId="0" borderId="4" xfId="15" applyNumberFormat="1" applyFont="1" applyBorder="1" applyAlignment="1">
      <alignment/>
    </xf>
    <xf numFmtId="165" fontId="1" fillId="0" borderId="11" xfId="15" applyNumberFormat="1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37" fontId="1" fillId="0" borderId="1" xfId="0" applyNumberFormat="1" applyFont="1" applyBorder="1" applyAlignment="1" applyProtection="1">
      <alignment horizontal="center"/>
      <protection/>
    </xf>
    <xf numFmtId="37" fontId="1" fillId="0" borderId="2" xfId="0" applyNumberFormat="1" applyFont="1" applyBorder="1" applyAlignment="1" applyProtection="1">
      <alignment horizontal="center"/>
      <protection/>
    </xf>
    <xf numFmtId="0" fontId="11" fillId="0" borderId="5" xfId="0" applyFont="1" applyBorder="1" applyAlignment="1">
      <alignment horizontal="centerContinuous"/>
    </xf>
    <xf numFmtId="0" fontId="11" fillId="0" borderId="6" xfId="0" applyFont="1" applyBorder="1" applyAlignment="1">
      <alignment horizontal="centerContinuous"/>
    </xf>
    <xf numFmtId="0" fontId="11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39" fontId="1" fillId="0" borderId="1" xfId="0" applyNumberFormat="1" applyFont="1" applyBorder="1" applyAlignment="1" applyProtection="1">
      <alignment horizontal="center"/>
      <protection/>
    </xf>
    <xf numFmtId="39" fontId="1" fillId="0" borderId="1" xfId="0" applyNumberFormat="1" applyFont="1" applyBorder="1" applyAlignment="1">
      <alignment horizontal="center"/>
    </xf>
    <xf numFmtId="39" fontId="1" fillId="0" borderId="1" xfId="0" applyNumberFormat="1" applyFont="1" applyBorder="1" applyAlignment="1" quotePrefix="1">
      <alignment horizontal="center"/>
    </xf>
    <xf numFmtId="3" fontId="1" fillId="0" borderId="1" xfId="0" applyNumberFormat="1" applyFont="1" applyBorder="1" applyAlignment="1">
      <alignment horizontal="center"/>
    </xf>
    <xf numFmtId="39" fontId="1" fillId="0" borderId="12" xfId="0" applyNumberFormat="1" applyFont="1" applyBorder="1" applyAlignment="1">
      <alignment horizontal="center"/>
    </xf>
    <xf numFmtId="3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39" fontId="12" fillId="0" borderId="8" xfId="0" applyNumberFormat="1" applyFont="1" applyBorder="1" applyAlignment="1">
      <alignment horizontal="center"/>
    </xf>
    <xf numFmtId="39" fontId="1" fillId="0" borderId="16" xfId="0" applyNumberFormat="1" applyFont="1" applyBorder="1" applyAlignment="1">
      <alignment horizontal="center"/>
    </xf>
    <xf numFmtId="39" fontId="1" fillId="0" borderId="17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C74"/>
  <sheetViews>
    <sheetView tabSelected="1" defaultGridColor="0" zoomScale="87" zoomScaleNormal="87" colorId="22" workbookViewId="0" topLeftCell="B26">
      <selection activeCell="S37" sqref="S37"/>
    </sheetView>
  </sheetViews>
  <sheetFormatPr defaultColWidth="9.59765625" defaultRowHeight="15"/>
  <cols>
    <col min="1" max="1" width="6.09765625" style="49" customWidth="1"/>
    <col min="2" max="3" width="2.59765625" style="0" customWidth="1"/>
    <col min="4" max="4" width="40.3984375" style="0" customWidth="1"/>
    <col min="5" max="5" width="16.59765625" style="0" customWidth="1"/>
    <col min="6" max="6" width="12" style="0" hidden="1" customWidth="1"/>
    <col min="7" max="7" width="11.69921875" style="0" hidden="1" customWidth="1"/>
    <col min="8" max="8" width="3.59765625" style="0" hidden="1" customWidth="1"/>
    <col min="9" max="9" width="11.3984375" style="0" hidden="1" customWidth="1"/>
    <col min="10" max="10" width="12.19921875" style="0" hidden="1" customWidth="1"/>
    <col min="11" max="11" width="3.59765625" style="0" hidden="1" customWidth="1"/>
    <col min="12" max="12" width="11.3984375" style="0" hidden="1" customWidth="1"/>
    <col min="13" max="13" width="12" style="0" hidden="1" customWidth="1"/>
    <col min="14" max="14" width="3.59765625" style="0" hidden="1" customWidth="1"/>
    <col min="15" max="15" width="12.69921875" style="0" hidden="1" customWidth="1"/>
    <col min="16" max="16" width="12.59765625" style="0" hidden="1" customWidth="1"/>
    <col min="17" max="18" width="9.59765625" style="0" hidden="1" customWidth="1"/>
    <col min="19" max="19" width="18.09765625" style="0" customWidth="1"/>
    <col min="20" max="20" width="14.59765625" style="0" customWidth="1"/>
    <col min="21" max="21" width="3.59765625" style="0" hidden="1" customWidth="1"/>
    <col min="22" max="23" width="11.59765625" style="0" hidden="1" customWidth="1"/>
    <col min="24" max="24" width="3.59765625" style="0" hidden="1" customWidth="1"/>
    <col min="25" max="25" width="16.3984375" style="0" hidden="1" customWidth="1"/>
    <col min="26" max="26" width="15.59765625" style="0" hidden="1" customWidth="1"/>
    <col min="27" max="27" width="3.59765625" style="0" hidden="1" customWidth="1"/>
    <col min="28" max="28" width="13.19921875" style="0" hidden="1" customWidth="1"/>
    <col min="29" max="29" width="13.8984375" style="0" hidden="1" customWidth="1"/>
  </cols>
  <sheetData>
    <row r="1" spans="20:29" ht="15.75">
      <c r="T1" s="12" t="s">
        <v>118</v>
      </c>
      <c r="W1" s="12" t="s">
        <v>118</v>
      </c>
      <c r="Z1" s="12" t="s">
        <v>118</v>
      </c>
      <c r="AC1" s="12" t="s">
        <v>118</v>
      </c>
    </row>
    <row r="2" spans="20:29" ht="15.75">
      <c r="T2" s="12" t="s">
        <v>141</v>
      </c>
      <c r="W2" s="12" t="s">
        <v>119</v>
      </c>
      <c r="Z2" s="12" t="s">
        <v>119</v>
      </c>
      <c r="AC2" s="12" t="s">
        <v>119</v>
      </c>
    </row>
    <row r="3" spans="2:29" ht="18">
      <c r="B3" s="65" t="s">
        <v>144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</row>
    <row r="4" spans="2:29" ht="18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</row>
    <row r="5" ht="15.75">
      <c r="B5" s="10" t="s">
        <v>30</v>
      </c>
    </row>
    <row r="6" spans="6:29" ht="15.75">
      <c r="F6" s="3" t="s">
        <v>31</v>
      </c>
      <c r="G6" s="3"/>
      <c r="I6" s="3" t="s">
        <v>31</v>
      </c>
      <c r="J6" s="3"/>
      <c r="L6" s="3" t="s">
        <v>31</v>
      </c>
      <c r="M6" s="3"/>
      <c r="O6" s="3" t="s">
        <v>31</v>
      </c>
      <c r="P6" s="3"/>
      <c r="S6" s="3" t="s">
        <v>31</v>
      </c>
      <c r="T6" s="3" t="s">
        <v>31</v>
      </c>
      <c r="V6" s="3" t="s">
        <v>31</v>
      </c>
      <c r="W6" s="3" t="s">
        <v>31</v>
      </c>
      <c r="Y6" s="3" t="s">
        <v>31</v>
      </c>
      <c r="Z6" s="3" t="s">
        <v>31</v>
      </c>
      <c r="AB6" s="3" t="s">
        <v>31</v>
      </c>
      <c r="AC6" s="3" t="s">
        <v>31</v>
      </c>
    </row>
    <row r="7" spans="6:29" ht="15.75">
      <c r="F7" s="1" t="s">
        <v>2</v>
      </c>
      <c r="G7" s="1" t="s">
        <v>32</v>
      </c>
      <c r="I7" s="1" t="s">
        <v>2</v>
      </c>
      <c r="J7" s="1" t="s">
        <v>32</v>
      </c>
      <c r="L7" s="1" t="s">
        <v>2</v>
      </c>
      <c r="M7" s="1" t="s">
        <v>32</v>
      </c>
      <c r="O7" s="1" t="s">
        <v>2</v>
      </c>
      <c r="P7" s="1" t="s">
        <v>32</v>
      </c>
      <c r="S7" s="1" t="s">
        <v>33</v>
      </c>
      <c r="T7" s="1" t="s">
        <v>32</v>
      </c>
      <c r="V7" s="1" t="s">
        <v>33</v>
      </c>
      <c r="W7" s="1" t="s">
        <v>32</v>
      </c>
      <c r="Y7" s="1" t="s">
        <v>33</v>
      </c>
      <c r="Z7" s="1" t="s">
        <v>32</v>
      </c>
      <c r="AB7" s="1" t="s">
        <v>33</v>
      </c>
      <c r="AC7" s="1" t="s">
        <v>32</v>
      </c>
    </row>
    <row r="8" spans="6:29" ht="15.75">
      <c r="F8" s="1" t="s">
        <v>34</v>
      </c>
      <c r="G8" s="1" t="s">
        <v>35</v>
      </c>
      <c r="I8" s="1" t="s">
        <v>34</v>
      </c>
      <c r="J8" s="1" t="s">
        <v>35</v>
      </c>
      <c r="L8" s="1" t="s">
        <v>34</v>
      </c>
      <c r="M8" s="1" t="s">
        <v>35</v>
      </c>
      <c r="O8" s="1" t="s">
        <v>34</v>
      </c>
      <c r="P8" s="1" t="s">
        <v>35</v>
      </c>
      <c r="S8" s="1" t="s">
        <v>2</v>
      </c>
      <c r="T8" s="1" t="s">
        <v>36</v>
      </c>
      <c r="V8" s="1" t="s">
        <v>2</v>
      </c>
      <c r="W8" s="1" t="s">
        <v>36</v>
      </c>
      <c r="Y8" s="1" t="s">
        <v>2</v>
      </c>
      <c r="Z8" s="1" t="s">
        <v>36</v>
      </c>
      <c r="AB8" s="1" t="s">
        <v>2</v>
      </c>
      <c r="AC8" s="1" t="s">
        <v>36</v>
      </c>
    </row>
    <row r="9" spans="6:29" ht="15.75">
      <c r="F9" s="2"/>
      <c r="G9" s="2"/>
      <c r="I9" s="2"/>
      <c r="J9" s="2"/>
      <c r="L9" s="2"/>
      <c r="M9" s="2"/>
      <c r="O9" s="2"/>
      <c r="P9" s="2"/>
      <c r="S9" s="2" t="s">
        <v>6</v>
      </c>
      <c r="T9" s="2" t="s">
        <v>37</v>
      </c>
      <c r="V9" s="2" t="s">
        <v>6</v>
      </c>
      <c r="W9" s="2" t="s">
        <v>37</v>
      </c>
      <c r="Y9" s="2" t="s">
        <v>6</v>
      </c>
      <c r="Z9" s="2" t="s">
        <v>37</v>
      </c>
      <c r="AB9" s="2" t="s">
        <v>6</v>
      </c>
      <c r="AC9" s="2" t="s">
        <v>37</v>
      </c>
    </row>
    <row r="10" spans="6:29" ht="15.75">
      <c r="F10" s="24" t="s">
        <v>132</v>
      </c>
      <c r="G10" s="24" t="s">
        <v>9</v>
      </c>
      <c r="I10" s="24" t="s">
        <v>7</v>
      </c>
      <c r="J10" s="24" t="s">
        <v>9</v>
      </c>
      <c r="L10" s="24" t="s">
        <v>8</v>
      </c>
      <c r="M10" s="24" t="s">
        <v>9</v>
      </c>
      <c r="O10" s="24" t="s">
        <v>9</v>
      </c>
      <c r="P10" s="24" t="s">
        <v>9</v>
      </c>
      <c r="S10" s="24" t="s">
        <v>146</v>
      </c>
      <c r="T10" s="24" t="s">
        <v>135</v>
      </c>
      <c r="V10" s="24" t="str">
        <f>+I10</f>
        <v>30/06/1999</v>
      </c>
      <c r="W10" s="24" t="str">
        <f>+J10</f>
        <v>31/12/1999</v>
      </c>
      <c r="Y10" s="24" t="str">
        <f>+L10</f>
        <v>30/09/1999</v>
      </c>
      <c r="Z10" s="24" t="str">
        <f>+M10</f>
        <v>31/12/1999</v>
      </c>
      <c r="AB10" s="24" t="str">
        <f>+O10</f>
        <v>31/12/1999</v>
      </c>
      <c r="AC10" s="24" t="str">
        <f>+P10</f>
        <v>31/12/1999</v>
      </c>
    </row>
    <row r="11" spans="6:29" ht="15.75">
      <c r="F11" s="24" t="s">
        <v>10</v>
      </c>
      <c r="G11" s="24" t="s">
        <v>10</v>
      </c>
      <c r="I11" s="24" t="s">
        <v>10</v>
      </c>
      <c r="J11" s="24" t="s">
        <v>10</v>
      </c>
      <c r="L11" s="24" t="s">
        <v>10</v>
      </c>
      <c r="M11" s="24" t="s">
        <v>10</v>
      </c>
      <c r="O11" s="24" t="s">
        <v>10</v>
      </c>
      <c r="P11" s="24" t="s">
        <v>10</v>
      </c>
      <c r="S11" s="24" t="s">
        <v>11</v>
      </c>
      <c r="T11" s="24" t="s">
        <v>11</v>
      </c>
      <c r="V11" s="24" t="s">
        <v>11</v>
      </c>
      <c r="W11" s="24" t="s">
        <v>11</v>
      </c>
      <c r="Y11" s="24" t="s">
        <v>11</v>
      </c>
      <c r="Z11" s="24" t="s">
        <v>11</v>
      </c>
      <c r="AB11" s="24" t="s">
        <v>11</v>
      </c>
      <c r="AC11" s="24" t="s">
        <v>11</v>
      </c>
    </row>
    <row r="12" spans="6:29" ht="15.75">
      <c r="F12" s="25"/>
      <c r="G12" s="25"/>
      <c r="I12" s="25"/>
      <c r="J12" s="25"/>
      <c r="L12" s="25"/>
      <c r="M12" s="25"/>
      <c r="O12" s="25"/>
      <c r="P12" s="25"/>
      <c r="S12" s="25"/>
      <c r="T12" s="25"/>
      <c r="V12" s="25"/>
      <c r="W12" s="25"/>
      <c r="Y12" s="25"/>
      <c r="Z12" s="25"/>
      <c r="AB12" s="25"/>
      <c r="AC12" s="25"/>
    </row>
    <row r="13" spans="1:29" ht="15.75">
      <c r="A13" s="49">
        <v>1</v>
      </c>
      <c r="B13" t="s">
        <v>38</v>
      </c>
      <c r="F13" s="26">
        <v>26289910</v>
      </c>
      <c r="G13" s="26">
        <v>26878277</v>
      </c>
      <c r="I13" s="26">
        <v>27565067</v>
      </c>
      <c r="J13" s="26">
        <v>26878277</v>
      </c>
      <c r="L13" s="26">
        <v>27247765</v>
      </c>
      <c r="M13" s="26">
        <v>26878277</v>
      </c>
      <c r="O13" s="26">
        <v>26878277</v>
      </c>
      <c r="P13" s="26">
        <v>26878277</v>
      </c>
      <c r="S13" s="26">
        <v>29398</v>
      </c>
      <c r="T13" s="26">
        <v>29555</v>
      </c>
      <c r="V13" s="26">
        <f>ROUND(I13/1000,0)</f>
        <v>27565</v>
      </c>
      <c r="W13" s="26">
        <f>ROUND(J13/1000,0)</f>
        <v>26878</v>
      </c>
      <c r="Y13" s="26">
        <f>ROUND(L13/1000,0)</f>
        <v>27248</v>
      </c>
      <c r="Z13" s="26">
        <f>ROUND(M13/1000,0)</f>
        <v>26878</v>
      </c>
      <c r="AB13" s="26">
        <f>ROUND(O13/1000,0)</f>
        <v>26878</v>
      </c>
      <c r="AC13" s="26">
        <f>ROUND(P13/1000,0)</f>
        <v>26878</v>
      </c>
    </row>
    <row r="14" spans="6:29" ht="15.75">
      <c r="F14" s="26"/>
      <c r="G14" s="26"/>
      <c r="I14" s="26"/>
      <c r="J14" s="26"/>
      <c r="L14" s="26"/>
      <c r="M14" s="26"/>
      <c r="O14" s="26"/>
      <c r="P14" s="26"/>
      <c r="S14" s="26"/>
      <c r="T14" s="26"/>
      <c r="V14" s="26"/>
      <c r="W14" s="26"/>
      <c r="Y14" s="26"/>
      <c r="Z14" s="26"/>
      <c r="AB14" s="26"/>
      <c r="AC14" s="26"/>
    </row>
    <row r="15" spans="1:29" ht="15.75">
      <c r="A15" s="49">
        <v>2</v>
      </c>
      <c r="B15" t="s">
        <v>39</v>
      </c>
      <c r="F15" s="26">
        <v>0</v>
      </c>
      <c r="G15" s="26">
        <v>0</v>
      </c>
      <c r="I15" s="26">
        <v>0</v>
      </c>
      <c r="J15" s="26">
        <v>0</v>
      </c>
      <c r="L15" s="26">
        <v>0</v>
      </c>
      <c r="M15" s="26">
        <v>0</v>
      </c>
      <c r="O15" s="26">
        <v>0</v>
      </c>
      <c r="P15" s="26">
        <v>0</v>
      </c>
      <c r="S15" s="26">
        <v>0</v>
      </c>
      <c r="T15" s="26">
        <v>0</v>
      </c>
      <c r="V15" s="26">
        <f>ROUND(I15/1000,0)</f>
        <v>0</v>
      </c>
      <c r="W15" s="26">
        <f>ROUND(J15/1000,0)</f>
        <v>0</v>
      </c>
      <c r="Y15" s="26">
        <f>ROUND(L15/1000,0)</f>
        <v>0</v>
      </c>
      <c r="Z15" s="26">
        <f>ROUND(M15/1000,0)</f>
        <v>0</v>
      </c>
      <c r="AB15" s="26">
        <f>ROUND(O15/1000,0)</f>
        <v>0</v>
      </c>
      <c r="AC15" s="26">
        <f>ROUND(P15/1000,0)</f>
        <v>0</v>
      </c>
    </row>
    <row r="16" spans="6:29" ht="15.75">
      <c r="F16" s="26"/>
      <c r="G16" s="26"/>
      <c r="I16" s="26"/>
      <c r="J16" s="26"/>
      <c r="L16" s="26"/>
      <c r="M16" s="26"/>
      <c r="O16" s="26"/>
      <c r="P16" s="26"/>
      <c r="S16" s="26"/>
      <c r="T16" s="26"/>
      <c r="V16" s="26"/>
      <c r="W16" s="26"/>
      <c r="Y16" s="26"/>
      <c r="Z16" s="26"/>
      <c r="AB16" s="26"/>
      <c r="AC16" s="26"/>
    </row>
    <row r="17" spans="1:29" ht="15.75">
      <c r="A17" s="49">
        <v>3</v>
      </c>
      <c r="B17" t="s">
        <v>40</v>
      </c>
      <c r="F17" s="26"/>
      <c r="G17" s="26"/>
      <c r="I17" s="26"/>
      <c r="J17" s="26"/>
      <c r="L17" s="26"/>
      <c r="M17" s="26"/>
      <c r="O17" s="26"/>
      <c r="P17" s="26"/>
      <c r="S17" s="26"/>
      <c r="T17" s="26"/>
      <c r="V17" s="26">
        <f>(I17/1000)*(ROUND(I17/1000,0))</f>
        <v>0</v>
      </c>
      <c r="W17" s="26">
        <f>(J17/1000)*(ROUND(J17/1000,0))</f>
        <v>0</v>
      </c>
      <c r="Y17" s="26">
        <f>(L17/1000)*(ROUND(L17/1000,0))</f>
        <v>0</v>
      </c>
      <c r="Z17" s="26">
        <f>(M17/1000)*(ROUND(M17/1000,0))</f>
        <v>0</v>
      </c>
      <c r="AB17" s="26">
        <f>(O17/1000)*(ROUND(O17/1000,0))</f>
        <v>0</v>
      </c>
      <c r="AC17" s="26">
        <f>(P17/1000)*(ROUND(P17/1000,0))</f>
        <v>0</v>
      </c>
    </row>
    <row r="18" spans="3:29" ht="15.75">
      <c r="C18" t="s">
        <v>64</v>
      </c>
      <c r="F18" s="26">
        <v>84731113</v>
      </c>
      <c r="G18" s="26">
        <v>83964929</v>
      </c>
      <c r="I18" s="26">
        <v>84412234</v>
      </c>
      <c r="J18" s="26">
        <v>83964929</v>
      </c>
      <c r="L18" s="26">
        <v>84338441</v>
      </c>
      <c r="M18" s="26">
        <v>83964929</v>
      </c>
      <c r="O18" s="26">
        <v>83964929</v>
      </c>
      <c r="P18" s="26">
        <v>83964929</v>
      </c>
      <c r="S18" s="26">
        <v>84134</v>
      </c>
      <c r="T18" s="26">
        <v>83956</v>
      </c>
      <c r="V18" s="26">
        <f aca="true" t="shared" si="0" ref="V18:W20">ROUND(I18/1000,0)</f>
        <v>84412</v>
      </c>
      <c r="W18" s="26">
        <f t="shared" si="0"/>
        <v>83965</v>
      </c>
      <c r="Y18" s="26">
        <f aca="true" t="shared" si="1" ref="Y18:Z20">ROUND(L18/1000,0)</f>
        <v>84338</v>
      </c>
      <c r="Z18" s="26">
        <f t="shared" si="1"/>
        <v>83965</v>
      </c>
      <c r="AB18" s="26">
        <f aca="true" t="shared" si="2" ref="AB18:AC20">ROUND(O18/1000,0)</f>
        <v>83965</v>
      </c>
      <c r="AC18" s="26">
        <f t="shared" si="2"/>
        <v>83965</v>
      </c>
    </row>
    <row r="19" spans="3:29" ht="15.75">
      <c r="C19" t="s">
        <v>65</v>
      </c>
      <c r="F19" s="26">
        <v>1191301</v>
      </c>
      <c r="G19" s="26">
        <v>1191301</v>
      </c>
      <c r="I19" s="26">
        <v>1196301</v>
      </c>
      <c r="J19" s="26">
        <v>1191301</v>
      </c>
      <c r="L19" s="26">
        <v>1186301</v>
      </c>
      <c r="M19" s="26">
        <v>1191301</v>
      </c>
      <c r="O19" s="26">
        <v>1191301</v>
      </c>
      <c r="P19" s="26">
        <v>1191301</v>
      </c>
      <c r="S19" s="26">
        <v>1161</v>
      </c>
      <c r="T19" s="26">
        <v>1161</v>
      </c>
      <c r="V19" s="26">
        <f t="shared" si="0"/>
        <v>1196</v>
      </c>
      <c r="W19" s="26">
        <f t="shared" si="0"/>
        <v>1191</v>
      </c>
      <c r="Y19" s="26">
        <f t="shared" si="1"/>
        <v>1186</v>
      </c>
      <c r="Z19" s="26">
        <f t="shared" si="1"/>
        <v>1191</v>
      </c>
      <c r="AB19" s="26">
        <f t="shared" si="2"/>
        <v>1191</v>
      </c>
      <c r="AC19" s="26">
        <f t="shared" si="2"/>
        <v>1191</v>
      </c>
    </row>
    <row r="20" spans="3:29" ht="15.75">
      <c r="C20" t="s">
        <v>112</v>
      </c>
      <c r="F20" s="26">
        <v>661104</v>
      </c>
      <c r="G20" s="26">
        <v>661104</v>
      </c>
      <c r="I20" s="26">
        <v>395309</v>
      </c>
      <c r="J20" s="26">
        <v>661104</v>
      </c>
      <c r="L20" s="26">
        <v>395309</v>
      </c>
      <c r="M20" s="26">
        <v>661104</v>
      </c>
      <c r="O20" s="26">
        <v>661104</v>
      </c>
      <c r="P20" s="26">
        <v>661104</v>
      </c>
      <c r="S20" s="26">
        <v>661</v>
      </c>
      <c r="T20" s="26">
        <v>864</v>
      </c>
      <c r="V20" s="26">
        <f t="shared" si="0"/>
        <v>395</v>
      </c>
      <c r="W20" s="26">
        <f t="shared" si="0"/>
        <v>661</v>
      </c>
      <c r="Y20" s="26">
        <f t="shared" si="1"/>
        <v>395</v>
      </c>
      <c r="Z20" s="26">
        <f t="shared" si="1"/>
        <v>661</v>
      </c>
      <c r="AB20" s="26">
        <f t="shared" si="2"/>
        <v>661</v>
      </c>
      <c r="AC20" s="26">
        <f t="shared" si="2"/>
        <v>661</v>
      </c>
    </row>
    <row r="21" spans="6:29" ht="15.75">
      <c r="F21" s="26"/>
      <c r="G21" s="26"/>
      <c r="I21" s="26"/>
      <c r="J21" s="26"/>
      <c r="L21" s="26"/>
      <c r="M21" s="26"/>
      <c r="O21" s="26"/>
      <c r="P21" s="26"/>
      <c r="S21" s="26"/>
      <c r="T21" s="26"/>
      <c r="V21" s="26"/>
      <c r="W21" s="26"/>
      <c r="Y21" s="26"/>
      <c r="Z21" s="26"/>
      <c r="AB21" s="26"/>
      <c r="AC21" s="26"/>
    </row>
    <row r="22" spans="1:29" ht="15.75">
      <c r="A22" s="49">
        <v>4</v>
      </c>
      <c r="B22" t="s">
        <v>41</v>
      </c>
      <c r="F22" s="26">
        <v>30380</v>
      </c>
      <c r="G22" s="26">
        <v>42286</v>
      </c>
      <c r="I22" s="26">
        <v>95053</v>
      </c>
      <c r="J22" s="26">
        <v>42286</v>
      </c>
      <c r="L22" s="26">
        <v>83147</v>
      </c>
      <c r="M22" s="26">
        <v>42286</v>
      </c>
      <c r="O22" s="26">
        <v>42286</v>
      </c>
      <c r="P22" s="26">
        <v>42286</v>
      </c>
      <c r="S22" s="26">
        <v>0</v>
      </c>
      <c r="T22" s="26">
        <v>0</v>
      </c>
      <c r="V22" s="26">
        <f>ROUND(I22/1000,0)</f>
        <v>95</v>
      </c>
      <c r="W22" s="26">
        <f>ROUND(J22/1000,0)</f>
        <v>42</v>
      </c>
      <c r="Y22" s="26">
        <f>ROUND(L22/1000,0)</f>
        <v>83</v>
      </c>
      <c r="Z22" s="26">
        <f>ROUND(M22/1000,0)</f>
        <v>42</v>
      </c>
      <c r="AB22" s="26">
        <f>ROUND(O22/1000,0)</f>
        <v>42</v>
      </c>
      <c r="AC22" s="26">
        <f>ROUND(P22/1000,0)</f>
        <v>42</v>
      </c>
    </row>
    <row r="23" spans="6:29" ht="15.75">
      <c r="F23" s="26"/>
      <c r="G23" s="26"/>
      <c r="I23" s="26"/>
      <c r="J23" s="26"/>
      <c r="L23" s="26"/>
      <c r="M23" s="26"/>
      <c r="O23" s="26"/>
      <c r="P23" s="26"/>
      <c r="S23" s="26"/>
      <c r="T23" s="26"/>
      <c r="V23" s="26"/>
      <c r="W23" s="26"/>
      <c r="Y23" s="26"/>
      <c r="Z23" s="26"/>
      <c r="AB23" s="26"/>
      <c r="AC23" s="26"/>
    </row>
    <row r="24" spans="1:29" ht="15.75">
      <c r="A24" s="49">
        <v>5</v>
      </c>
      <c r="B24" t="s">
        <v>42</v>
      </c>
      <c r="F24" s="26"/>
      <c r="G24" s="26"/>
      <c r="I24" s="26"/>
      <c r="J24" s="26"/>
      <c r="L24" s="26"/>
      <c r="M24" s="26"/>
      <c r="O24" s="26"/>
      <c r="P24" s="26"/>
      <c r="S24" s="26"/>
      <c r="T24" s="26"/>
      <c r="V24" s="26"/>
      <c r="W24" s="26"/>
      <c r="Y24" s="26"/>
      <c r="Z24" s="26"/>
      <c r="AB24" s="26"/>
      <c r="AC24" s="26"/>
    </row>
    <row r="25" spans="3:29" ht="15.75">
      <c r="C25" t="s">
        <v>43</v>
      </c>
      <c r="F25" s="27">
        <v>2661416</v>
      </c>
      <c r="G25" s="27">
        <v>2719037</v>
      </c>
      <c r="I25" s="27">
        <v>3662800</v>
      </c>
      <c r="J25" s="27">
        <v>2719037</v>
      </c>
      <c r="L25" s="27">
        <v>3996996</v>
      </c>
      <c r="M25" s="27">
        <v>2719037</v>
      </c>
      <c r="O25" s="27">
        <v>2719037</v>
      </c>
      <c r="P25" s="27">
        <v>2719037</v>
      </c>
      <c r="S25" s="27">
        <v>2633</v>
      </c>
      <c r="T25" s="27">
        <v>2495</v>
      </c>
      <c r="V25" s="27">
        <f aca="true" t="shared" si="3" ref="V25:W28">ROUND(I25/1000,0)</f>
        <v>3663</v>
      </c>
      <c r="W25" s="27">
        <f t="shared" si="3"/>
        <v>2719</v>
      </c>
      <c r="Y25" s="27">
        <f aca="true" t="shared" si="4" ref="Y25:Z28">ROUND(L25/1000,0)</f>
        <v>3997</v>
      </c>
      <c r="Z25" s="27">
        <f t="shared" si="4"/>
        <v>2719</v>
      </c>
      <c r="AB25" s="27">
        <f aca="true" t="shared" si="5" ref="AB25:AC28">ROUND(O25/1000,0)</f>
        <v>2719</v>
      </c>
      <c r="AC25" s="27">
        <f t="shared" si="5"/>
        <v>2719</v>
      </c>
    </row>
    <row r="26" spans="3:29" ht="15.75">
      <c r="C26" t="s">
        <v>44</v>
      </c>
      <c r="F26" s="23">
        <v>27220564</v>
      </c>
      <c r="G26" s="23">
        <v>30082875</v>
      </c>
      <c r="I26" s="23">
        <v>24006162</v>
      </c>
      <c r="J26" s="23">
        <v>30082875</v>
      </c>
      <c r="L26" s="23">
        <v>34682578</v>
      </c>
      <c r="M26" s="23">
        <v>30082875</v>
      </c>
      <c r="O26" s="23">
        <v>30760780</v>
      </c>
      <c r="P26" s="23">
        <v>30082875</v>
      </c>
      <c r="S26" s="23">
        <v>22066</v>
      </c>
      <c r="T26" s="23">
        <v>29840</v>
      </c>
      <c r="V26" s="23">
        <f t="shared" si="3"/>
        <v>24006</v>
      </c>
      <c r="W26" s="23">
        <f t="shared" si="3"/>
        <v>30083</v>
      </c>
      <c r="Y26" s="23">
        <f t="shared" si="4"/>
        <v>34683</v>
      </c>
      <c r="Z26" s="23">
        <f t="shared" si="4"/>
        <v>30083</v>
      </c>
      <c r="AB26" s="23">
        <f t="shared" si="5"/>
        <v>30761</v>
      </c>
      <c r="AC26" s="23">
        <f t="shared" si="5"/>
        <v>30083</v>
      </c>
    </row>
    <row r="27" spans="3:29" ht="15.75">
      <c r="C27" t="s">
        <v>45</v>
      </c>
      <c r="F27" s="23">
        <v>28900735</v>
      </c>
      <c r="G27" s="23">
        <v>26823397</v>
      </c>
      <c r="I27" s="23">
        <v>25018396</v>
      </c>
      <c r="J27" s="23">
        <v>26823397</v>
      </c>
      <c r="L27" s="23">
        <v>23913943</v>
      </c>
      <c r="M27" s="23">
        <v>26823397</v>
      </c>
      <c r="O27" s="23">
        <v>26823397</v>
      </c>
      <c r="P27" s="23">
        <v>26823397</v>
      </c>
      <c r="S27" s="23">
        <v>30403</v>
      </c>
      <c r="T27" s="23">
        <v>26058</v>
      </c>
      <c r="V27" s="23">
        <f t="shared" si="3"/>
        <v>25018</v>
      </c>
      <c r="W27" s="23">
        <f t="shared" si="3"/>
        <v>26823</v>
      </c>
      <c r="Y27" s="23">
        <f t="shared" si="4"/>
        <v>23914</v>
      </c>
      <c r="Z27" s="23">
        <f t="shared" si="4"/>
        <v>26823</v>
      </c>
      <c r="AB27" s="23">
        <f t="shared" si="5"/>
        <v>26823</v>
      </c>
      <c r="AC27" s="23">
        <f t="shared" si="5"/>
        <v>26823</v>
      </c>
    </row>
    <row r="28" spans="3:29" ht="15.75">
      <c r="C28" t="s">
        <v>46</v>
      </c>
      <c r="F28" s="23">
        <v>4295919</v>
      </c>
      <c r="G28" s="23">
        <v>8486911</v>
      </c>
      <c r="I28" s="23">
        <v>4769183</v>
      </c>
      <c r="J28" s="23">
        <v>8486911</v>
      </c>
      <c r="L28" s="23">
        <v>3144433</v>
      </c>
      <c r="M28" s="23">
        <v>8486911</v>
      </c>
      <c r="O28" s="23">
        <v>8486911</v>
      </c>
      <c r="P28" s="23">
        <v>8486911</v>
      </c>
      <c r="S28" s="23">
        <v>4512</v>
      </c>
      <c r="T28" s="23">
        <v>6507</v>
      </c>
      <c r="V28" s="23">
        <f t="shared" si="3"/>
        <v>4769</v>
      </c>
      <c r="W28" s="23">
        <f t="shared" si="3"/>
        <v>8487</v>
      </c>
      <c r="Y28" s="23">
        <f t="shared" si="4"/>
        <v>3144</v>
      </c>
      <c r="Z28" s="23">
        <f t="shared" si="4"/>
        <v>8487</v>
      </c>
      <c r="AB28" s="23">
        <f t="shared" si="5"/>
        <v>8487</v>
      </c>
      <c r="AC28" s="23">
        <f t="shared" si="5"/>
        <v>8487</v>
      </c>
    </row>
    <row r="29" spans="3:29" ht="15.75">
      <c r="C29" t="s">
        <v>60</v>
      </c>
      <c r="F29" s="23"/>
      <c r="G29" s="23"/>
      <c r="I29" s="23"/>
      <c r="J29" s="23"/>
      <c r="L29" s="23"/>
      <c r="M29" s="23"/>
      <c r="O29" s="23"/>
      <c r="P29" s="23"/>
      <c r="S29" s="23"/>
      <c r="T29" s="23"/>
      <c r="V29" s="23"/>
      <c r="W29" s="23"/>
      <c r="Y29" s="23"/>
      <c r="Z29" s="23"/>
      <c r="AB29" s="23"/>
      <c r="AC29" s="23"/>
    </row>
    <row r="30" spans="4:29" ht="15.75">
      <c r="D30" t="s">
        <v>47</v>
      </c>
      <c r="F30" s="23">
        <v>1283601</v>
      </c>
      <c r="G30" s="23">
        <v>1329695</v>
      </c>
      <c r="I30" s="23">
        <v>4727340</v>
      </c>
      <c r="J30" s="23">
        <v>1329695</v>
      </c>
      <c r="L30" s="23">
        <v>1927095</v>
      </c>
      <c r="M30" s="23">
        <v>1329695</v>
      </c>
      <c r="O30" s="23">
        <v>1329695</v>
      </c>
      <c r="P30" s="23">
        <v>1329695</v>
      </c>
      <c r="S30" s="23">
        <v>830</v>
      </c>
      <c r="T30" s="23">
        <v>1435</v>
      </c>
      <c r="V30" s="23">
        <f aca="true" t="shared" si="6" ref="V30:W33">ROUND(I30/1000,0)</f>
        <v>4727</v>
      </c>
      <c r="W30" s="23">
        <f t="shared" si="6"/>
        <v>1330</v>
      </c>
      <c r="Y30" s="23">
        <f aca="true" t="shared" si="7" ref="Y30:Z33">ROUND(L30/1000,0)</f>
        <v>1927</v>
      </c>
      <c r="Z30" s="23">
        <f t="shared" si="7"/>
        <v>1330</v>
      </c>
      <c r="AB30" s="23">
        <f>ROUND(O30/1000,0)</f>
        <v>1330</v>
      </c>
      <c r="AC30" s="23">
        <f aca="true" t="shared" si="8" ref="AB30:AC33">ROUND(P30/1000,0)</f>
        <v>1330</v>
      </c>
    </row>
    <row r="31" spans="4:29" ht="15.75">
      <c r="D31" t="s">
        <v>107</v>
      </c>
      <c r="F31" s="23">
        <v>597899</v>
      </c>
      <c r="G31" s="23">
        <v>2112146</v>
      </c>
      <c r="I31" s="23">
        <v>4503800</v>
      </c>
      <c r="J31" s="23">
        <v>2112146</v>
      </c>
      <c r="L31" s="23">
        <v>3602323</v>
      </c>
      <c r="M31" s="23">
        <v>2112146</v>
      </c>
      <c r="O31" s="23">
        <v>1434241</v>
      </c>
      <c r="P31" s="23">
        <v>2112146</v>
      </c>
      <c r="S31" s="23">
        <v>1022</v>
      </c>
      <c r="T31" s="23">
        <v>1881</v>
      </c>
      <c r="V31" s="23">
        <f t="shared" si="6"/>
        <v>4504</v>
      </c>
      <c r="W31" s="23">
        <f t="shared" si="6"/>
        <v>2112</v>
      </c>
      <c r="Y31" s="23">
        <f t="shared" si="7"/>
        <v>3602</v>
      </c>
      <c r="Z31" s="23">
        <f t="shared" si="7"/>
        <v>2112</v>
      </c>
      <c r="AB31" s="23">
        <f t="shared" si="8"/>
        <v>1434</v>
      </c>
      <c r="AC31" s="23">
        <f t="shared" si="8"/>
        <v>2112</v>
      </c>
    </row>
    <row r="32" spans="4:29" ht="15.75">
      <c r="D32" t="s">
        <v>48</v>
      </c>
      <c r="F32" s="23">
        <v>7823913</v>
      </c>
      <c r="G32" s="23">
        <v>4807401</v>
      </c>
      <c r="I32" s="23">
        <v>8046867</v>
      </c>
      <c r="J32" s="23">
        <v>4807401</v>
      </c>
      <c r="L32" s="23">
        <v>7056099</v>
      </c>
      <c r="M32" s="23">
        <v>4807401</v>
      </c>
      <c r="O32" s="23">
        <v>4807401</v>
      </c>
      <c r="P32" s="23">
        <v>4807401</v>
      </c>
      <c r="S32" s="23">
        <v>12028</v>
      </c>
      <c r="T32" s="23">
        <v>8870</v>
      </c>
      <c r="V32" s="23">
        <f t="shared" si="6"/>
        <v>8047</v>
      </c>
      <c r="W32" s="23">
        <f t="shared" si="6"/>
        <v>4807</v>
      </c>
      <c r="Y32" s="23">
        <f t="shared" si="7"/>
        <v>7056</v>
      </c>
      <c r="Z32" s="23">
        <f t="shared" si="7"/>
        <v>4807</v>
      </c>
      <c r="AB32" s="23">
        <f t="shared" si="8"/>
        <v>4807</v>
      </c>
      <c r="AC32" s="23">
        <f t="shared" si="8"/>
        <v>4807</v>
      </c>
    </row>
    <row r="33" spans="4:29" ht="15.75">
      <c r="D33" t="s">
        <v>151</v>
      </c>
      <c r="F33" s="23">
        <v>42097</v>
      </c>
      <c r="G33" s="23">
        <v>19838</v>
      </c>
      <c r="I33" s="23">
        <v>0</v>
      </c>
      <c r="J33" s="23">
        <v>19838</v>
      </c>
      <c r="L33" s="23">
        <v>0</v>
      </c>
      <c r="M33" s="23">
        <v>19838</v>
      </c>
      <c r="O33" s="23">
        <v>19838</v>
      </c>
      <c r="P33" s="23">
        <v>19838</v>
      </c>
      <c r="S33" s="23">
        <v>1248</v>
      </c>
      <c r="T33" s="23">
        <v>0</v>
      </c>
      <c r="V33" s="23">
        <f t="shared" si="6"/>
        <v>0</v>
      </c>
      <c r="W33" s="23">
        <f t="shared" si="6"/>
        <v>20</v>
      </c>
      <c r="Y33" s="23">
        <f t="shared" si="7"/>
        <v>0</v>
      </c>
      <c r="Z33" s="23">
        <f t="shared" si="7"/>
        <v>20</v>
      </c>
      <c r="AB33" s="23">
        <f t="shared" si="8"/>
        <v>20</v>
      </c>
      <c r="AC33" s="23">
        <f t="shared" si="8"/>
        <v>20</v>
      </c>
    </row>
    <row r="34" spans="6:29" ht="15.75">
      <c r="F34" s="28">
        <v>72826144</v>
      </c>
      <c r="G34" s="28">
        <v>76381300</v>
      </c>
      <c r="I34" s="28">
        <v>74734548</v>
      </c>
      <c r="J34" s="28">
        <v>76381300</v>
      </c>
      <c r="L34" s="28">
        <v>78323467</v>
      </c>
      <c r="M34" s="28">
        <v>76381300</v>
      </c>
      <c r="O34" s="28">
        <v>76381300</v>
      </c>
      <c r="P34" s="28">
        <v>76381300</v>
      </c>
      <c r="S34" s="28">
        <v>74742</v>
      </c>
      <c r="T34" s="28">
        <v>77086</v>
      </c>
      <c r="V34" s="28">
        <f>SUM(V25:V33)</f>
        <v>74734</v>
      </c>
      <c r="W34" s="28">
        <f>SUM(W25:W33)</f>
        <v>76381</v>
      </c>
      <c r="Y34" s="28">
        <f>SUM(Y25:Y33)</f>
        <v>78323</v>
      </c>
      <c r="Z34" s="28">
        <f>SUM(Z25:Z33)</f>
        <v>76381</v>
      </c>
      <c r="AB34" s="28">
        <f>SUM(AB25:AB33)</f>
        <v>76381</v>
      </c>
      <c r="AC34" s="28">
        <f>SUM(AC25:AC33)</f>
        <v>76381</v>
      </c>
    </row>
    <row r="35" spans="6:29" ht="15.75">
      <c r="F35" s="26"/>
      <c r="G35" s="26"/>
      <c r="I35" s="26"/>
      <c r="J35" s="26"/>
      <c r="L35" s="26"/>
      <c r="M35" s="26"/>
      <c r="O35" s="26"/>
      <c r="P35" s="26"/>
      <c r="S35" s="26"/>
      <c r="T35" s="26"/>
      <c r="V35" s="26"/>
      <c r="W35" s="26"/>
      <c r="Y35" s="26"/>
      <c r="Z35" s="26"/>
      <c r="AB35" s="26"/>
      <c r="AC35" s="26"/>
    </row>
    <row r="36" spans="1:29" ht="15.75">
      <c r="A36" s="49">
        <v>6</v>
      </c>
      <c r="B36" t="s">
        <v>49</v>
      </c>
      <c r="F36" s="26"/>
      <c r="G36" s="26"/>
      <c r="I36" s="26"/>
      <c r="J36" s="26"/>
      <c r="L36" s="26"/>
      <c r="M36" s="26"/>
      <c r="O36" s="26"/>
      <c r="P36" s="26"/>
      <c r="S36" s="26"/>
      <c r="T36" s="26"/>
      <c r="V36" s="26"/>
      <c r="W36" s="26"/>
      <c r="Y36" s="26"/>
      <c r="Z36" s="26"/>
      <c r="AB36" s="26"/>
      <c r="AC36" s="26"/>
    </row>
    <row r="37" spans="3:29" ht="15.75">
      <c r="C37" t="s">
        <v>50</v>
      </c>
      <c r="F37" s="27">
        <v>14008576</v>
      </c>
      <c r="G37" s="27">
        <v>12859887</v>
      </c>
      <c r="I37" s="27">
        <v>6373642</v>
      </c>
      <c r="J37" s="27">
        <v>12859887</v>
      </c>
      <c r="L37" s="27">
        <v>5193750</v>
      </c>
      <c r="M37" s="27">
        <v>12859887</v>
      </c>
      <c r="O37" s="27">
        <v>12859887</v>
      </c>
      <c r="P37" s="27">
        <v>12859887</v>
      </c>
      <c r="S37" s="27">
        <v>14209</v>
      </c>
      <c r="T37" s="27">
        <v>12294</v>
      </c>
      <c r="V37" s="27">
        <f aca="true" t="shared" si="9" ref="V37:W40">ROUND(I37/1000,0)</f>
        <v>6374</v>
      </c>
      <c r="W37" s="27">
        <f t="shared" si="9"/>
        <v>12860</v>
      </c>
      <c r="Y37" s="27">
        <f aca="true" t="shared" si="10" ref="Y37:Z40">ROUND(L37/1000,0)</f>
        <v>5194</v>
      </c>
      <c r="Z37" s="27">
        <f t="shared" si="10"/>
        <v>12860</v>
      </c>
      <c r="AB37" s="27">
        <f>ROUND(O37/1000,0)</f>
        <v>12860</v>
      </c>
      <c r="AC37" s="27">
        <f>ROUND(P37/1000,0)</f>
        <v>12860</v>
      </c>
    </row>
    <row r="38" spans="3:29" ht="15.75">
      <c r="C38" t="s">
        <v>51</v>
      </c>
      <c r="F38" s="23">
        <v>15719468</v>
      </c>
      <c r="G38" s="23">
        <v>19247828</v>
      </c>
      <c r="I38" s="23">
        <v>19689459</v>
      </c>
      <c r="J38" s="23">
        <v>19247828</v>
      </c>
      <c r="L38" s="23">
        <v>30294553</v>
      </c>
      <c r="M38" s="23">
        <v>19247828</v>
      </c>
      <c r="O38" s="23">
        <v>19247828</v>
      </c>
      <c r="P38" s="23">
        <v>19247828</v>
      </c>
      <c r="S38" s="23">
        <v>19329</v>
      </c>
      <c r="T38" s="23">
        <v>21996</v>
      </c>
      <c r="V38" s="23">
        <f t="shared" si="9"/>
        <v>19689</v>
      </c>
      <c r="W38" s="23">
        <f t="shared" si="9"/>
        <v>19248</v>
      </c>
      <c r="Y38" s="23">
        <f t="shared" si="10"/>
        <v>30295</v>
      </c>
      <c r="Z38" s="23">
        <f t="shared" si="10"/>
        <v>19248</v>
      </c>
      <c r="AB38" s="23">
        <f>ROUND(O38/1000,0)</f>
        <v>19248</v>
      </c>
      <c r="AC38" s="23">
        <f>ROUND(P38/1000,0)</f>
        <v>19248</v>
      </c>
    </row>
    <row r="39" spans="3:29" ht="15.75">
      <c r="C39" t="s">
        <v>52</v>
      </c>
      <c r="F39" s="23">
        <v>9755377</v>
      </c>
      <c r="G39" s="23">
        <v>10774365</v>
      </c>
      <c r="I39" s="23">
        <v>5109994</v>
      </c>
      <c r="J39" s="23">
        <v>10774365</v>
      </c>
      <c r="L39" s="23">
        <v>8139308</v>
      </c>
      <c r="M39" s="23">
        <v>10774365</v>
      </c>
      <c r="O39" s="23">
        <v>10725823</v>
      </c>
      <c r="P39" s="23">
        <v>10774365</v>
      </c>
      <c r="S39" s="23">
        <v>5495</v>
      </c>
      <c r="T39" s="23">
        <v>7233</v>
      </c>
      <c r="V39" s="23">
        <f t="shared" si="9"/>
        <v>5110</v>
      </c>
      <c r="W39" s="23">
        <f t="shared" si="9"/>
        <v>10774</v>
      </c>
      <c r="Y39" s="23">
        <f t="shared" si="10"/>
        <v>8139</v>
      </c>
      <c r="Z39" s="23">
        <f t="shared" si="10"/>
        <v>10774</v>
      </c>
      <c r="AB39" s="23">
        <f>ROUND(O39/1000,0)-1</f>
        <v>10725</v>
      </c>
      <c r="AC39" s="23">
        <f>ROUND(P39/1000,0)-0.8</f>
        <v>10773.2</v>
      </c>
    </row>
    <row r="40" spans="3:29" ht="15.75">
      <c r="C40" t="s">
        <v>53</v>
      </c>
      <c r="F40" s="23">
        <v>146673</v>
      </c>
      <c r="G40" s="23">
        <v>443908</v>
      </c>
      <c r="I40" s="23">
        <v>1126663</v>
      </c>
      <c r="J40" s="23">
        <v>443908</v>
      </c>
      <c r="L40" s="23">
        <v>921513</v>
      </c>
      <c r="M40" s="23">
        <v>443908</v>
      </c>
      <c r="O40" s="23">
        <v>443908</v>
      </c>
      <c r="P40" s="23">
        <v>443908</v>
      </c>
      <c r="S40" s="23">
        <v>659</v>
      </c>
      <c r="T40" s="23">
        <v>971</v>
      </c>
      <c r="V40" s="23">
        <f t="shared" si="9"/>
        <v>1127</v>
      </c>
      <c r="W40" s="23">
        <f t="shared" si="9"/>
        <v>444</v>
      </c>
      <c r="Y40" s="23">
        <f t="shared" si="10"/>
        <v>922</v>
      </c>
      <c r="Z40" s="23">
        <f t="shared" si="10"/>
        <v>444</v>
      </c>
      <c r="AB40" s="23">
        <f>ROUND(O40/1000,0)</f>
        <v>444</v>
      </c>
      <c r="AC40" s="23">
        <f>ROUND(P40/1000,0)</f>
        <v>444</v>
      </c>
    </row>
    <row r="41" spans="3:29" ht="15.75">
      <c r="C41" t="s">
        <v>60</v>
      </c>
      <c r="F41" s="23"/>
      <c r="G41" s="23"/>
      <c r="I41" s="23"/>
      <c r="J41" s="23"/>
      <c r="L41" s="23"/>
      <c r="M41" s="23"/>
      <c r="O41" s="23"/>
      <c r="P41" s="23"/>
      <c r="S41" s="23"/>
      <c r="T41" s="23"/>
      <c r="V41" s="23"/>
      <c r="W41" s="23"/>
      <c r="Y41" s="23"/>
      <c r="Z41" s="23"/>
      <c r="AB41" s="23"/>
      <c r="AC41" s="23"/>
    </row>
    <row r="42" spans="4:29" ht="15.75">
      <c r="D42" t="s">
        <v>54</v>
      </c>
      <c r="F42" s="23">
        <v>1833218</v>
      </c>
      <c r="G42" s="23">
        <v>1833218</v>
      </c>
      <c r="I42" s="23">
        <v>1567073</v>
      </c>
      <c r="J42" s="23">
        <v>1833218</v>
      </c>
      <c r="L42" s="23">
        <v>0</v>
      </c>
      <c r="M42" s="23">
        <v>1833218</v>
      </c>
      <c r="O42" s="23">
        <v>1833218</v>
      </c>
      <c r="P42" s="23">
        <v>1833218</v>
      </c>
      <c r="S42" s="23">
        <v>1833</v>
      </c>
      <c r="T42" s="23">
        <v>1833</v>
      </c>
      <c r="V42" s="23">
        <f aca="true" t="shared" si="11" ref="V42:W44">ROUND(I42/1000,0)</f>
        <v>1567</v>
      </c>
      <c r="W42" s="23">
        <f t="shared" si="11"/>
        <v>1833</v>
      </c>
      <c r="Y42" s="23">
        <f aca="true" t="shared" si="12" ref="Y42:Z44">ROUND(L42/1000,0)</f>
        <v>0</v>
      </c>
      <c r="Z42" s="23">
        <f t="shared" si="12"/>
        <v>1833</v>
      </c>
      <c r="AB42" s="23">
        <f aca="true" t="shared" si="13" ref="AB42:AC44">ROUND(O42/1000,0)</f>
        <v>1833</v>
      </c>
      <c r="AC42" s="23">
        <f t="shared" si="13"/>
        <v>1833</v>
      </c>
    </row>
    <row r="43" spans="4:29" ht="15.75">
      <c r="D43" t="s">
        <v>108</v>
      </c>
      <c r="F43" s="23">
        <v>38743</v>
      </c>
      <c r="G43" s="23">
        <v>177062</v>
      </c>
      <c r="I43" s="23">
        <v>29737</v>
      </c>
      <c r="J43" s="23">
        <v>177062</v>
      </c>
      <c r="L43" s="23">
        <v>38743</v>
      </c>
      <c r="M43" s="23">
        <v>177062</v>
      </c>
      <c r="O43" s="23">
        <v>177062</v>
      </c>
      <c r="P43" s="23">
        <v>177062</v>
      </c>
      <c r="S43" s="23">
        <v>0</v>
      </c>
      <c r="T43" s="23">
        <v>0</v>
      </c>
      <c r="V43" s="23">
        <f t="shared" si="11"/>
        <v>30</v>
      </c>
      <c r="W43" s="23">
        <f t="shared" si="11"/>
        <v>177</v>
      </c>
      <c r="Y43" s="23">
        <f t="shared" si="12"/>
        <v>39</v>
      </c>
      <c r="Z43" s="23">
        <f t="shared" si="12"/>
        <v>177</v>
      </c>
      <c r="AB43" s="23">
        <f t="shared" si="13"/>
        <v>177</v>
      </c>
      <c r="AC43" s="23">
        <f t="shared" si="13"/>
        <v>177</v>
      </c>
    </row>
    <row r="44" spans="4:29" ht="15.75">
      <c r="D44" t="s">
        <v>152</v>
      </c>
      <c r="F44" s="23">
        <v>0</v>
      </c>
      <c r="G44" s="23">
        <v>0</v>
      </c>
      <c r="I44" s="23">
        <v>10806252</v>
      </c>
      <c r="J44" s="23">
        <v>0</v>
      </c>
      <c r="L44" s="23">
        <v>1280086</v>
      </c>
      <c r="M44" s="23">
        <v>0</v>
      </c>
      <c r="O44" s="23"/>
      <c r="P44" s="23">
        <v>0</v>
      </c>
      <c r="S44" s="23">
        <v>286</v>
      </c>
      <c r="T44" s="23">
        <v>1049</v>
      </c>
      <c r="V44" s="23">
        <f t="shared" si="11"/>
        <v>10806</v>
      </c>
      <c r="W44" s="23">
        <f t="shared" si="11"/>
        <v>0</v>
      </c>
      <c r="Y44" s="23">
        <f t="shared" si="12"/>
        <v>1280</v>
      </c>
      <c r="Z44" s="23">
        <f t="shared" si="12"/>
        <v>0</v>
      </c>
      <c r="AB44" s="23">
        <f t="shared" si="13"/>
        <v>0</v>
      </c>
      <c r="AC44" s="23">
        <f t="shared" si="13"/>
        <v>0</v>
      </c>
    </row>
    <row r="45" spans="6:29" ht="15.75">
      <c r="F45" s="28">
        <v>41502055</v>
      </c>
      <c r="G45" s="28">
        <v>45336268</v>
      </c>
      <c r="I45" s="28">
        <v>44702820</v>
      </c>
      <c r="J45" s="28">
        <v>45336268</v>
      </c>
      <c r="L45" s="28">
        <v>45867953</v>
      </c>
      <c r="M45" s="28">
        <v>45336268</v>
      </c>
      <c r="O45" s="28">
        <v>45287726</v>
      </c>
      <c r="P45" s="28">
        <v>45336268</v>
      </c>
      <c r="S45" s="28">
        <v>41811</v>
      </c>
      <c r="T45" s="28">
        <v>45376</v>
      </c>
      <c r="V45" s="28">
        <f>SUM(V36:V44)</f>
        <v>44703</v>
      </c>
      <c r="W45" s="28">
        <f>SUM(W36:W44)</f>
        <v>45336</v>
      </c>
      <c r="Y45" s="28">
        <f>SUM(Y36:Y44)</f>
        <v>45869</v>
      </c>
      <c r="Z45" s="28">
        <f>SUM(Z36:Z44)</f>
        <v>45336</v>
      </c>
      <c r="AB45" s="28">
        <f>SUM(AB36:AB44)</f>
        <v>45287</v>
      </c>
      <c r="AC45" s="28">
        <f>SUM(AC36:AC44)</f>
        <v>45335.2</v>
      </c>
    </row>
    <row r="46" spans="6:29" ht="15.75">
      <c r="F46" s="26"/>
      <c r="G46" s="26"/>
      <c r="I46" s="26"/>
      <c r="J46" s="26"/>
      <c r="L46" s="26"/>
      <c r="M46" s="26"/>
      <c r="O46" s="26"/>
      <c r="P46" s="26"/>
      <c r="S46" s="26"/>
      <c r="T46" s="26"/>
      <c r="V46" s="26"/>
      <c r="W46" s="26"/>
      <c r="Y46" s="26"/>
      <c r="Z46" s="26"/>
      <c r="AB46" s="26"/>
      <c r="AC46" s="26"/>
    </row>
    <row r="47" spans="1:29" ht="15.75">
      <c r="A47" s="49">
        <v>7</v>
      </c>
      <c r="B47" t="s">
        <v>116</v>
      </c>
      <c r="F47" s="26">
        <v>31324089</v>
      </c>
      <c r="G47" s="26">
        <v>31045032</v>
      </c>
      <c r="I47" s="26">
        <v>30031728</v>
      </c>
      <c r="J47" s="26">
        <v>31045032</v>
      </c>
      <c r="L47" s="26">
        <v>32455514</v>
      </c>
      <c r="M47" s="26">
        <v>31045032</v>
      </c>
      <c r="O47" s="26">
        <v>31093574</v>
      </c>
      <c r="P47" s="26">
        <v>31045032</v>
      </c>
      <c r="S47" s="26">
        <v>32931</v>
      </c>
      <c r="T47" s="26">
        <v>31709</v>
      </c>
      <c r="V47" s="26">
        <f>ROUND(I47/1000,0)</f>
        <v>30032</v>
      </c>
      <c r="W47" s="26">
        <f>ROUND(J47/1000,0)</f>
        <v>31045</v>
      </c>
      <c r="Y47" s="26">
        <f>ROUND(L47/1000,0)</f>
        <v>32456</v>
      </c>
      <c r="Z47" s="26">
        <f>ROUND(M47/1000,0)</f>
        <v>31045</v>
      </c>
      <c r="AB47" s="26">
        <f>+AB34-AB45</f>
        <v>31094</v>
      </c>
      <c r="AC47" s="26">
        <f>ROUND(P47/1000,0)</f>
        <v>31045</v>
      </c>
    </row>
    <row r="48" spans="6:29" ht="15.75">
      <c r="F48" s="26"/>
      <c r="G48" s="26"/>
      <c r="I48" s="26"/>
      <c r="J48" s="26"/>
      <c r="L48" s="26"/>
      <c r="M48" s="26"/>
      <c r="O48" s="26"/>
      <c r="P48" s="26"/>
      <c r="S48" s="26"/>
      <c r="T48" s="26"/>
      <c r="V48" s="26"/>
      <c r="W48" s="26"/>
      <c r="Y48" s="26"/>
      <c r="Z48" s="26"/>
      <c r="AB48" s="26"/>
      <c r="AC48" s="26"/>
    </row>
    <row r="49" spans="6:29" ht="16.5" thickBot="1">
      <c r="F49" s="29">
        <v>144227897</v>
      </c>
      <c r="G49" s="29">
        <v>143782929</v>
      </c>
      <c r="I49" s="29">
        <v>143695692</v>
      </c>
      <c r="J49" s="29">
        <v>143782929</v>
      </c>
      <c r="L49" s="29">
        <v>145706477</v>
      </c>
      <c r="M49" s="29">
        <v>143782929</v>
      </c>
      <c r="O49" s="29">
        <v>143831471</v>
      </c>
      <c r="P49" s="29">
        <v>143782929</v>
      </c>
      <c r="S49" s="29">
        <v>148285</v>
      </c>
      <c r="T49" s="29">
        <v>147245</v>
      </c>
      <c r="V49" s="29">
        <f>SUM(V13:V22)+V47</f>
        <v>143695</v>
      </c>
      <c r="W49" s="29">
        <f>SUM(W13:W22)+W47</f>
        <v>143782</v>
      </c>
      <c r="Y49" s="29">
        <f>SUM(Y13:Y22)+Y47</f>
        <v>145706</v>
      </c>
      <c r="Z49" s="29">
        <f>SUM(Z13:Z22)+Z47</f>
        <v>143782</v>
      </c>
      <c r="AB49" s="29">
        <f>SUM(AB13:AB22)+AB47</f>
        <v>143831</v>
      </c>
      <c r="AC49" s="29">
        <f>SUM(AC13:AC22)+AC47</f>
        <v>143782</v>
      </c>
    </row>
    <row r="50" spans="1:29" ht="16.5" thickTop="1">
      <c r="A50" s="49">
        <v>8</v>
      </c>
      <c r="B50" t="s">
        <v>55</v>
      </c>
      <c r="F50" s="26"/>
      <c r="G50" s="26"/>
      <c r="I50" s="26"/>
      <c r="J50" s="26"/>
      <c r="L50" s="26"/>
      <c r="M50" s="26"/>
      <c r="O50" s="26"/>
      <c r="P50" s="26"/>
      <c r="S50" s="26"/>
      <c r="T50" s="26"/>
      <c r="V50" s="26"/>
      <c r="W50" s="26"/>
      <c r="Y50" s="26"/>
      <c r="Z50" s="26"/>
      <c r="AB50" s="26"/>
      <c r="AC50" s="26"/>
    </row>
    <row r="51" spans="3:29" ht="15.75">
      <c r="C51" t="s">
        <v>56</v>
      </c>
      <c r="F51" s="27">
        <v>50922713</v>
      </c>
      <c r="G51" s="27">
        <v>50922713</v>
      </c>
      <c r="I51" s="27">
        <v>43529817</v>
      </c>
      <c r="J51" s="27">
        <v>50922713</v>
      </c>
      <c r="L51" s="27">
        <v>50922713</v>
      </c>
      <c r="M51" s="27">
        <v>50922713</v>
      </c>
      <c r="O51" s="27">
        <v>50922713</v>
      </c>
      <c r="P51" s="27">
        <v>50922713</v>
      </c>
      <c r="S51" s="27">
        <v>50923</v>
      </c>
      <c r="T51" s="27">
        <v>50923</v>
      </c>
      <c r="V51" s="27">
        <f>ROUND(I51/1000,0)</f>
        <v>43530</v>
      </c>
      <c r="W51" s="27">
        <f>ROUND(J51/1000,0)</f>
        <v>50923</v>
      </c>
      <c r="Y51" s="27">
        <f>ROUND(L51/1000,0)</f>
        <v>50923</v>
      </c>
      <c r="Z51" s="27">
        <f>ROUND(M51/1000,0)</f>
        <v>50923</v>
      </c>
      <c r="AB51" s="27">
        <f>ROUND(O51/1000,0)</f>
        <v>50923</v>
      </c>
      <c r="AC51" s="27">
        <f>ROUND(P51/1000,0)</f>
        <v>50923</v>
      </c>
    </row>
    <row r="52" spans="3:29" ht="15.75">
      <c r="C52" t="s">
        <v>57</v>
      </c>
      <c r="F52" s="23"/>
      <c r="G52" s="23"/>
      <c r="I52" s="23"/>
      <c r="J52" s="23"/>
      <c r="L52" s="23"/>
      <c r="M52" s="23"/>
      <c r="O52" s="23"/>
      <c r="P52" s="23"/>
      <c r="S52" s="23"/>
      <c r="T52" s="23"/>
      <c r="V52" s="23"/>
      <c r="W52" s="23"/>
      <c r="Y52" s="23"/>
      <c r="Z52" s="23"/>
      <c r="AB52" s="23"/>
      <c r="AC52" s="23"/>
    </row>
    <row r="53" spans="4:29" ht="15.75">
      <c r="D53" t="s">
        <v>58</v>
      </c>
      <c r="F53" s="23">
        <v>26245220</v>
      </c>
      <c r="G53" s="23">
        <v>26245220</v>
      </c>
      <c r="I53" s="23">
        <v>16179155</v>
      </c>
      <c r="J53" s="23">
        <v>26245220</v>
      </c>
      <c r="L53" s="23">
        <v>26251092</v>
      </c>
      <c r="M53" s="23">
        <v>26245220</v>
      </c>
      <c r="O53" s="23">
        <v>26245220</v>
      </c>
      <c r="P53" s="23">
        <v>26245220</v>
      </c>
      <c r="S53" s="23">
        <v>26245</v>
      </c>
      <c r="T53" s="23">
        <v>26245</v>
      </c>
      <c r="V53" s="23">
        <f aca="true" t="shared" si="14" ref="V53:W55">ROUND(I53/1000,0)</f>
        <v>16179</v>
      </c>
      <c r="W53" s="23">
        <f t="shared" si="14"/>
        <v>26245</v>
      </c>
      <c r="Y53" s="23">
        <f aca="true" t="shared" si="15" ref="Y53:Z55">ROUND(L53/1000,0)</f>
        <v>26251</v>
      </c>
      <c r="Z53" s="23">
        <f t="shared" si="15"/>
        <v>26245</v>
      </c>
      <c r="AB53" s="23">
        <f aca="true" t="shared" si="16" ref="AB53:AC55">ROUND(O53/1000,0)</f>
        <v>26245</v>
      </c>
      <c r="AC53" s="23">
        <f t="shared" si="16"/>
        <v>26245</v>
      </c>
    </row>
    <row r="54" spans="4:29" ht="15.75">
      <c r="D54" t="s">
        <v>59</v>
      </c>
      <c r="F54" s="23">
        <v>29309567</v>
      </c>
      <c r="G54" s="23">
        <v>27475537</v>
      </c>
      <c r="I54" s="23">
        <v>23711832</v>
      </c>
      <c r="J54" s="23">
        <v>27475537</v>
      </c>
      <c r="L54" s="23">
        <v>27636770</v>
      </c>
      <c r="M54" s="23">
        <v>27475537</v>
      </c>
      <c r="O54" s="23">
        <v>27507037</v>
      </c>
      <c r="P54" s="23">
        <v>27475537</v>
      </c>
      <c r="S54" s="23">
        <v>31320</v>
      </c>
      <c r="T54" s="23">
        <v>30675</v>
      </c>
      <c r="V54" s="23">
        <f t="shared" si="14"/>
        <v>23712</v>
      </c>
      <c r="W54" s="23">
        <f t="shared" si="14"/>
        <v>27476</v>
      </c>
      <c r="Y54" s="23">
        <f t="shared" si="15"/>
        <v>27637</v>
      </c>
      <c r="Z54" s="23">
        <f t="shared" si="15"/>
        <v>27476</v>
      </c>
      <c r="AB54" s="23">
        <f t="shared" si="16"/>
        <v>27507</v>
      </c>
      <c r="AC54" s="23">
        <f t="shared" si="16"/>
        <v>27476</v>
      </c>
    </row>
    <row r="55" spans="4:29" ht="15.75">
      <c r="D55" t="s">
        <v>122</v>
      </c>
      <c r="F55" s="23">
        <v>1666506</v>
      </c>
      <c r="G55" s="23">
        <v>2291451</v>
      </c>
      <c r="I55" s="23">
        <v>3508784</v>
      </c>
      <c r="J55" s="23">
        <v>2291451</v>
      </c>
      <c r="L55" s="23">
        <v>2873839</v>
      </c>
      <c r="M55" s="23">
        <v>2291451</v>
      </c>
      <c r="O55" s="23">
        <v>2291451</v>
      </c>
      <c r="P55" s="23">
        <v>2291451</v>
      </c>
      <c r="S55" s="23"/>
      <c r="T55" s="23"/>
      <c r="V55" s="23">
        <f t="shared" si="14"/>
        <v>3509</v>
      </c>
      <c r="W55" s="23">
        <f t="shared" si="14"/>
        <v>2291</v>
      </c>
      <c r="Y55" s="23">
        <f t="shared" si="15"/>
        <v>2874</v>
      </c>
      <c r="Z55" s="23">
        <f t="shared" si="15"/>
        <v>2291</v>
      </c>
      <c r="AB55" s="23">
        <f t="shared" si="16"/>
        <v>2291</v>
      </c>
      <c r="AC55" s="23">
        <f t="shared" si="16"/>
        <v>2291</v>
      </c>
    </row>
    <row r="56" spans="6:29" ht="15.75">
      <c r="F56" s="28">
        <v>108144006</v>
      </c>
      <c r="G56" s="28">
        <v>106934921</v>
      </c>
      <c r="I56" s="28">
        <v>86929588</v>
      </c>
      <c r="J56" s="28">
        <v>106934921</v>
      </c>
      <c r="L56" s="28">
        <v>107684414</v>
      </c>
      <c r="M56" s="28">
        <v>106934921</v>
      </c>
      <c r="O56" s="28">
        <v>106966421</v>
      </c>
      <c r="P56" s="28">
        <v>106934921</v>
      </c>
      <c r="S56" s="28">
        <v>108488</v>
      </c>
      <c r="T56" s="28">
        <v>107843</v>
      </c>
      <c r="V56" s="28">
        <f>SUM(V51:V55)</f>
        <v>86930</v>
      </c>
      <c r="W56" s="28">
        <f>SUM(W51:W55)</f>
        <v>106935</v>
      </c>
      <c r="Y56" s="28">
        <f>SUM(Y51:Y55)</f>
        <v>107685</v>
      </c>
      <c r="Z56" s="28">
        <f>SUM(Z51:Z55)</f>
        <v>106935</v>
      </c>
      <c r="AB56" s="28">
        <f>SUM(AB51:AB55)</f>
        <v>106966</v>
      </c>
      <c r="AC56" s="28">
        <f>SUM(AC51:AC55)</f>
        <v>106935</v>
      </c>
    </row>
    <row r="57" spans="6:29" ht="15.75">
      <c r="F57" s="26"/>
      <c r="G57" s="26"/>
      <c r="I57" s="26"/>
      <c r="J57" s="26"/>
      <c r="L57" s="26"/>
      <c r="M57" s="26"/>
      <c r="O57" s="26"/>
      <c r="P57" s="26"/>
      <c r="S57" s="26"/>
      <c r="T57" s="26"/>
      <c r="V57" s="26"/>
      <c r="W57" s="26"/>
      <c r="Y57" s="26"/>
      <c r="Z57" s="26"/>
      <c r="AB57" s="26"/>
      <c r="AC57" s="26"/>
    </row>
    <row r="58" spans="1:29" ht="15.75">
      <c r="A58" s="49">
        <v>9</v>
      </c>
      <c r="B58" t="s">
        <v>61</v>
      </c>
      <c r="F58" s="26">
        <v>18558788</v>
      </c>
      <c r="G58" s="26">
        <v>18051284</v>
      </c>
      <c r="I58" s="26">
        <v>16648697</v>
      </c>
      <c r="J58" s="26">
        <v>18051284</v>
      </c>
      <c r="L58" s="26">
        <v>17362712</v>
      </c>
      <c r="M58" s="26">
        <v>18051284</v>
      </c>
      <c r="O58" s="26">
        <v>18064784</v>
      </c>
      <c r="P58" s="26">
        <v>18051284</v>
      </c>
      <c r="S58" s="26">
        <v>19326</v>
      </c>
      <c r="T58" s="26">
        <v>19039</v>
      </c>
      <c r="V58" s="26">
        <f>ROUND(I58/1000,0)</f>
        <v>16649</v>
      </c>
      <c r="W58" s="26">
        <f>ROUND(J58/1000,0)</f>
        <v>18051</v>
      </c>
      <c r="Y58" s="26">
        <f>ROUND(L58/1000,0)</f>
        <v>17363</v>
      </c>
      <c r="Z58" s="26">
        <f>ROUND(M58/1000,0)</f>
        <v>18051</v>
      </c>
      <c r="AB58" s="26">
        <f>ROUND(O58/1000,0)</f>
        <v>18065</v>
      </c>
      <c r="AC58" s="26">
        <f>ROUND(P58/1000,0)</f>
        <v>18051</v>
      </c>
    </row>
    <row r="59" spans="6:29" ht="15.75">
      <c r="F59" s="26"/>
      <c r="G59" s="26"/>
      <c r="I59" s="26"/>
      <c r="J59" s="26"/>
      <c r="L59" s="26"/>
      <c r="M59" s="26"/>
      <c r="O59" s="26"/>
      <c r="P59" s="26"/>
      <c r="S59" s="26"/>
      <c r="T59" s="26"/>
      <c r="V59" s="26"/>
      <c r="W59" s="26"/>
      <c r="Y59" s="26"/>
      <c r="Z59" s="26"/>
      <c r="AB59" s="26"/>
      <c r="AC59" s="26"/>
    </row>
    <row r="60" spans="1:29" ht="15.75">
      <c r="A60" s="49">
        <v>10</v>
      </c>
      <c r="B60" t="s">
        <v>62</v>
      </c>
      <c r="F60" s="26">
        <v>15950000</v>
      </c>
      <c r="G60" s="26">
        <v>17175000</v>
      </c>
      <c r="I60" s="26">
        <v>20637500</v>
      </c>
      <c r="J60" s="26">
        <v>17175000</v>
      </c>
      <c r="L60" s="26">
        <v>18906250</v>
      </c>
      <c r="M60" s="26">
        <v>17175000</v>
      </c>
      <c r="O60" s="26">
        <v>17175000</v>
      </c>
      <c r="P60" s="26">
        <v>17175000</v>
      </c>
      <c r="S60" s="26">
        <v>18777</v>
      </c>
      <c r="T60" s="26">
        <v>18633</v>
      </c>
      <c r="V60" s="26">
        <f>ROUND(I60/1000,0)</f>
        <v>20638</v>
      </c>
      <c r="W60" s="26">
        <f>ROUND(J60/1000,0)</f>
        <v>17175</v>
      </c>
      <c r="Y60" s="26">
        <f>ROUND(L60/1000,0)</f>
        <v>18906</v>
      </c>
      <c r="Z60" s="26">
        <f>ROUND(M60/1000,0)</f>
        <v>17175</v>
      </c>
      <c r="AB60" s="26">
        <f>ROUND(O60/1000,0)</f>
        <v>17175</v>
      </c>
      <c r="AC60" s="26">
        <f>ROUND(P60/1000,0)</f>
        <v>17175</v>
      </c>
    </row>
    <row r="61" spans="6:29" ht="15.75">
      <c r="F61" s="26"/>
      <c r="G61" s="26"/>
      <c r="I61" s="26"/>
      <c r="J61" s="26"/>
      <c r="L61" s="26"/>
      <c r="M61" s="26"/>
      <c r="O61" s="26"/>
      <c r="P61" s="26"/>
      <c r="S61" s="26"/>
      <c r="T61" s="26"/>
      <c r="V61" s="26"/>
      <c r="W61" s="26"/>
      <c r="Y61" s="26"/>
      <c r="Z61" s="26"/>
      <c r="AB61" s="26"/>
      <c r="AC61" s="26"/>
    </row>
    <row r="62" spans="1:29" ht="15.75">
      <c r="A62" s="49">
        <v>11</v>
      </c>
      <c r="B62" t="s">
        <v>63</v>
      </c>
      <c r="F62" s="26"/>
      <c r="G62" s="26"/>
      <c r="I62" s="26"/>
      <c r="J62" s="26"/>
      <c r="L62" s="26"/>
      <c r="M62" s="26"/>
      <c r="O62" s="26"/>
      <c r="P62" s="26"/>
      <c r="S62" s="26"/>
      <c r="T62" s="26"/>
      <c r="V62" s="26">
        <f aca="true" t="shared" si="17" ref="V62:W65">ROUND(I62/1000,0)</f>
        <v>0</v>
      </c>
      <c r="W62" s="26">
        <f t="shared" si="17"/>
        <v>0</v>
      </c>
      <c r="Y62" s="26">
        <f aca="true" t="shared" si="18" ref="Y62:Z65">ROUND(L62/1000,0)</f>
        <v>0</v>
      </c>
      <c r="Z62" s="26">
        <f t="shared" si="18"/>
        <v>0</v>
      </c>
      <c r="AB62" s="26">
        <f aca="true" t="shared" si="19" ref="AB62:AC65">ROUND(O62/1000,0)</f>
        <v>0</v>
      </c>
      <c r="AC62" s="26">
        <f t="shared" si="19"/>
        <v>0</v>
      </c>
    </row>
    <row r="63" spans="4:29" ht="15.75">
      <c r="D63" t="s">
        <v>109</v>
      </c>
      <c r="F63" s="26">
        <v>0</v>
      </c>
      <c r="G63" s="26">
        <v>0</v>
      </c>
      <c r="I63" s="26">
        <v>17669021</v>
      </c>
      <c r="J63" s="26">
        <v>0</v>
      </c>
      <c r="L63" s="26"/>
      <c r="M63" s="26">
        <v>0</v>
      </c>
      <c r="O63" s="26">
        <v>0</v>
      </c>
      <c r="P63" s="26">
        <v>0</v>
      </c>
      <c r="S63" s="26">
        <v>0</v>
      </c>
      <c r="T63" s="26">
        <v>0</v>
      </c>
      <c r="V63" s="26">
        <f t="shared" si="17"/>
        <v>17669</v>
      </c>
      <c r="W63" s="26">
        <f t="shared" si="17"/>
        <v>0</v>
      </c>
      <c r="Y63" s="26">
        <f t="shared" si="18"/>
        <v>0</v>
      </c>
      <c r="Z63" s="26">
        <f t="shared" si="18"/>
        <v>0</v>
      </c>
      <c r="AB63" s="26">
        <f t="shared" si="19"/>
        <v>0</v>
      </c>
      <c r="AC63" s="26">
        <f t="shared" si="19"/>
        <v>0</v>
      </c>
    </row>
    <row r="64" spans="4:29" ht="15.75">
      <c r="D64" t="s">
        <v>110</v>
      </c>
      <c r="F64" s="26">
        <v>71103</v>
      </c>
      <c r="G64" s="26">
        <v>117724</v>
      </c>
      <c r="I64" s="26">
        <v>306886</v>
      </c>
      <c r="J64" s="26">
        <v>117724</v>
      </c>
      <c r="L64" s="26">
        <v>249101</v>
      </c>
      <c r="M64" s="26">
        <v>117724</v>
      </c>
      <c r="O64" s="26">
        <v>121266</v>
      </c>
      <c r="P64" s="26">
        <v>117724</v>
      </c>
      <c r="S64" s="26">
        <v>87</v>
      </c>
      <c r="T64" s="26">
        <v>123</v>
      </c>
      <c r="V64" s="26">
        <f t="shared" si="17"/>
        <v>307</v>
      </c>
      <c r="W64" s="26">
        <f t="shared" si="17"/>
        <v>118</v>
      </c>
      <c r="Y64" s="26">
        <f t="shared" si="18"/>
        <v>249</v>
      </c>
      <c r="Z64" s="26">
        <f t="shared" si="18"/>
        <v>118</v>
      </c>
      <c r="AB64" s="26">
        <f t="shared" si="19"/>
        <v>121</v>
      </c>
      <c r="AC64" s="26">
        <f t="shared" si="19"/>
        <v>118</v>
      </c>
    </row>
    <row r="65" spans="4:29" ht="15.75">
      <c r="D65" t="s">
        <v>111</v>
      </c>
      <c r="F65" s="26">
        <v>1504000</v>
      </c>
      <c r="G65" s="26">
        <v>1504000</v>
      </c>
      <c r="I65" s="26">
        <v>1504000</v>
      </c>
      <c r="J65" s="26">
        <v>1504000</v>
      </c>
      <c r="L65" s="26">
        <v>1504000</v>
      </c>
      <c r="M65" s="26">
        <v>1504000</v>
      </c>
      <c r="O65" s="26">
        <v>1504000</v>
      </c>
      <c r="P65" s="26">
        <v>1504000</v>
      </c>
      <c r="S65" s="26">
        <v>1607</v>
      </c>
      <c r="T65" s="26">
        <v>1607</v>
      </c>
      <c r="V65" s="26">
        <f t="shared" si="17"/>
        <v>1504</v>
      </c>
      <c r="W65" s="26">
        <f t="shared" si="17"/>
        <v>1504</v>
      </c>
      <c r="Y65" s="26">
        <f t="shared" si="18"/>
        <v>1504</v>
      </c>
      <c r="Z65" s="26">
        <f t="shared" si="18"/>
        <v>1504</v>
      </c>
      <c r="AB65" s="26">
        <f t="shared" si="19"/>
        <v>1504</v>
      </c>
      <c r="AC65" s="26">
        <f t="shared" si="19"/>
        <v>1504</v>
      </c>
    </row>
    <row r="66" spans="6:29" ht="15.75">
      <c r="F66" s="26"/>
      <c r="G66" s="26"/>
      <c r="I66" s="26"/>
      <c r="J66" s="26"/>
      <c r="L66" s="26"/>
      <c r="M66" s="26"/>
      <c r="O66" s="26"/>
      <c r="P66" s="26"/>
      <c r="S66" s="26"/>
      <c r="T66" s="26"/>
      <c r="V66" s="26"/>
      <c r="W66" s="26"/>
      <c r="Y66" s="26"/>
      <c r="Z66" s="26"/>
      <c r="AB66" s="26"/>
      <c r="AC66" s="26"/>
    </row>
    <row r="67" spans="6:29" ht="16.5" thickBot="1">
      <c r="F67" s="29">
        <v>144227897</v>
      </c>
      <c r="G67" s="29">
        <v>143782929</v>
      </c>
      <c r="I67" s="29">
        <v>143695692</v>
      </c>
      <c r="J67" s="29">
        <v>143782929</v>
      </c>
      <c r="L67" s="29">
        <v>145706477</v>
      </c>
      <c r="M67" s="29">
        <v>143782929</v>
      </c>
      <c r="O67" s="29">
        <v>143831471</v>
      </c>
      <c r="P67" s="29">
        <v>143782929</v>
      </c>
      <c r="S67" s="29">
        <v>148285</v>
      </c>
      <c r="T67" s="29">
        <v>147245</v>
      </c>
      <c r="V67" s="29">
        <f>SUM(V51:V66)</f>
        <v>230627</v>
      </c>
      <c r="W67" s="29">
        <f>SUM(W51:W66)</f>
        <v>250718</v>
      </c>
      <c r="Y67" s="29">
        <f>SUM(Y51:Y66)</f>
        <v>253392</v>
      </c>
      <c r="Z67" s="29">
        <f>SUM(Z51:Z66)</f>
        <v>250718</v>
      </c>
      <c r="AB67" s="29">
        <f>SUM(AB56:AB66)</f>
        <v>143831</v>
      </c>
      <c r="AC67" s="29">
        <f>SUM(AC56:AC66)</f>
        <v>143783</v>
      </c>
    </row>
    <row r="68" spans="6:29" ht="16.5" thickTop="1">
      <c r="F68" s="26">
        <v>0</v>
      </c>
      <c r="G68" s="26">
        <v>0</v>
      </c>
      <c r="I68" s="26"/>
      <c r="J68" s="26"/>
      <c r="L68" s="26"/>
      <c r="M68" s="26"/>
      <c r="O68" s="26"/>
      <c r="P68" s="26"/>
      <c r="S68" s="26"/>
      <c r="T68" s="26"/>
      <c r="V68" s="26"/>
      <c r="W68" s="26"/>
      <c r="Y68" s="26"/>
      <c r="Z68" s="26"/>
      <c r="AB68" s="26"/>
      <c r="AC68" s="26"/>
    </row>
    <row r="69" spans="1:29" ht="15.75">
      <c r="A69" s="49">
        <v>12</v>
      </c>
      <c r="B69" t="s">
        <v>121</v>
      </c>
      <c r="F69" s="26">
        <v>212.30924204686423</v>
      </c>
      <c r="G69" s="26">
        <v>209.9115084461427</v>
      </c>
      <c r="I69" s="26">
        <v>199.48288548973224</v>
      </c>
      <c r="J69" s="26">
        <v>209.9115084461427</v>
      </c>
      <c r="L69" s="26">
        <v>211.30309180502618</v>
      </c>
      <c r="M69" s="26">
        <v>209.9115084461427</v>
      </c>
      <c r="O69" s="26">
        <v>209.97336689425796</v>
      </c>
      <c r="P69" s="26">
        <v>209.9115084461427</v>
      </c>
      <c r="S69" s="26">
        <v>213</v>
      </c>
      <c r="T69" s="26">
        <v>211.77660389215092</v>
      </c>
      <c r="V69" s="26">
        <f>(SUM(V51:V55)-V22)/V51*100</f>
        <v>199.4831150930393</v>
      </c>
      <c r="W69" s="26">
        <f>(SUM(W51:W55)-W22)/W51*100</f>
        <v>209.91104216169512</v>
      </c>
      <c r="Y69" s="26">
        <f>(SUM(Y51:Y55)-Y22)/Y51*100</f>
        <v>211.30334033737213</v>
      </c>
      <c r="Z69" s="26">
        <f>(SUM(Z51:Z55)-Z22)/Z51*100</f>
        <v>209.91104216169512</v>
      </c>
      <c r="AB69" s="26">
        <f>(SUM(AB51:AB55)-AB22)/AB51*100</f>
        <v>209.97191838658367</v>
      </c>
      <c r="AC69" s="26">
        <f>(SUM(AC51:AC55)-AC22)/AC51*100</f>
        <v>209.91104216169512</v>
      </c>
    </row>
    <row r="70" spans="2:29" ht="15.75">
      <c r="B70" s="9"/>
      <c r="C70" s="9"/>
      <c r="D70" s="9"/>
      <c r="E70" s="25"/>
      <c r="F70" s="25"/>
      <c r="G70" s="25"/>
      <c r="I70" s="25"/>
      <c r="J70" s="25"/>
      <c r="L70" s="25"/>
      <c r="M70" s="25"/>
      <c r="O70" s="25"/>
      <c r="P70" s="25"/>
      <c r="S70" s="25"/>
      <c r="T70" s="25"/>
      <c r="V70" s="25"/>
      <c r="W70" s="25"/>
      <c r="Y70" s="25"/>
      <c r="Z70" s="25"/>
      <c r="AB70" s="25"/>
      <c r="AC70" s="25"/>
    </row>
    <row r="72" spans="6:29" ht="15.75">
      <c r="F72" s="4"/>
      <c r="G72" s="4"/>
      <c r="I72" s="4"/>
      <c r="J72" s="4"/>
      <c r="L72" s="4"/>
      <c r="M72" s="4"/>
      <c r="O72" s="4"/>
      <c r="P72" s="4"/>
      <c r="S72" s="4"/>
      <c r="T72" s="4"/>
      <c r="V72" s="4"/>
      <c r="W72" s="4"/>
      <c r="Y72" s="4"/>
      <c r="Z72" s="4"/>
      <c r="AB72" s="4"/>
      <c r="AC72" s="4"/>
    </row>
    <row r="73" spans="6:20" ht="15.75">
      <c r="F73" s="4"/>
      <c r="G73" s="4"/>
      <c r="I73" s="4"/>
      <c r="J73" s="4"/>
      <c r="L73" s="4"/>
      <c r="M73" s="4"/>
      <c r="O73" s="4"/>
      <c r="P73" s="4"/>
      <c r="S73" s="4"/>
      <c r="T73" s="4"/>
    </row>
    <row r="74" ht="15.75">
      <c r="T74" s="4"/>
    </row>
  </sheetData>
  <mergeCells count="1">
    <mergeCell ref="B3:AC3"/>
  </mergeCells>
  <printOptions horizontalCentered="1"/>
  <pageMargins left="0.49" right="0.252" top="0.25" bottom="0.25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1"/>
  <sheetViews>
    <sheetView zoomScale="80" zoomScaleNormal="80" workbookViewId="0" topLeftCell="E67">
      <selection activeCell="M82" sqref="M82"/>
    </sheetView>
  </sheetViews>
  <sheetFormatPr defaultColWidth="8.796875" defaultRowHeight="15"/>
  <cols>
    <col min="1" max="1" width="1.203125" style="7" customWidth="1"/>
    <col min="2" max="2" width="3.69921875" style="7" customWidth="1"/>
    <col min="3" max="3" width="3.19921875" style="7" customWidth="1"/>
    <col min="4" max="4" width="12.8984375" style="7" customWidth="1"/>
    <col min="5" max="5" width="1.390625" style="7" customWidth="1"/>
    <col min="6" max="6" width="2.59765625" style="7" customWidth="1"/>
    <col min="7" max="7" width="4.09765625" style="7" customWidth="1"/>
    <col min="8" max="8" width="4.19921875" style="7" customWidth="1"/>
    <col min="9" max="9" width="14.69921875" style="7" customWidth="1"/>
    <col min="10" max="10" width="10.59765625" style="7" customWidth="1"/>
    <col min="11" max="11" width="14.69921875" style="7" customWidth="1"/>
    <col min="12" max="12" width="10.59765625" style="7" customWidth="1"/>
    <col min="13" max="13" width="16.09765625" style="7" customWidth="1"/>
    <col min="14" max="14" width="0" style="7" hidden="1" customWidth="1"/>
    <col min="15" max="15" width="10" style="7" hidden="1" customWidth="1"/>
    <col min="16" max="16" width="15.5" style="7" hidden="1" customWidth="1"/>
    <col min="17" max="17" width="10.09765625" style="7" hidden="1" customWidth="1"/>
    <col min="18" max="18" width="14.69921875" style="7" hidden="1" customWidth="1"/>
    <col min="19" max="19" width="0" style="7" hidden="1" customWidth="1"/>
    <col min="20" max="20" width="10.3984375" style="7" hidden="1" customWidth="1"/>
    <col min="21" max="21" width="15.5" style="7" hidden="1" customWidth="1"/>
    <col min="22" max="22" width="10.59765625" style="7" hidden="1" customWidth="1"/>
    <col min="23" max="23" width="16.19921875" style="7" hidden="1" customWidth="1"/>
    <col min="24" max="24" width="0" style="7" hidden="1" customWidth="1"/>
    <col min="25" max="25" width="11.69921875" style="7" hidden="1" customWidth="1"/>
    <col min="26" max="26" width="15.3984375" style="7" hidden="1" customWidth="1"/>
    <col min="27" max="27" width="11.19921875" style="7" hidden="1" customWidth="1"/>
    <col min="28" max="28" width="14.8984375" style="7" hidden="1" customWidth="1"/>
    <col min="29" max="31" width="0" style="7" hidden="1" customWidth="1"/>
    <col min="32" max="32" width="2.59765625" style="7" customWidth="1"/>
    <col min="33" max="16384" width="9" style="7" customWidth="1"/>
  </cols>
  <sheetData>
    <row r="1" ht="12.75">
      <c r="M1" s="12" t="s">
        <v>118</v>
      </c>
    </row>
    <row r="2" ht="12.75">
      <c r="M2" s="12" t="s">
        <v>143</v>
      </c>
    </row>
    <row r="3" ht="18">
      <c r="B3" s="74" t="s">
        <v>144</v>
      </c>
    </row>
    <row r="5" ht="12.75">
      <c r="B5" s="32" t="s">
        <v>120</v>
      </c>
    </row>
    <row r="7" s="8" customFormat="1" ht="12.75">
      <c r="B7" s="8" t="s">
        <v>145</v>
      </c>
    </row>
    <row r="8" s="8" customFormat="1" ht="12.75">
      <c r="B8" s="8" t="s">
        <v>117</v>
      </c>
    </row>
    <row r="10" ht="12.75">
      <c r="B10" s="38" t="s">
        <v>87</v>
      </c>
    </row>
    <row r="11" spans="2:28" ht="12.75">
      <c r="B11" s="8"/>
      <c r="C11" s="8"/>
      <c r="D11" s="8"/>
      <c r="E11" s="8"/>
      <c r="F11" s="8"/>
      <c r="G11" s="8"/>
      <c r="H11" s="8"/>
      <c r="I11" s="8"/>
      <c r="J11" s="53" t="s">
        <v>136</v>
      </c>
      <c r="K11" s="54"/>
      <c r="L11" s="53" t="s">
        <v>137</v>
      </c>
      <c r="M11" s="54"/>
      <c r="O11" s="13" t="s">
        <v>0</v>
      </c>
      <c r="P11" s="14"/>
      <c r="Q11" s="13" t="s">
        <v>1</v>
      </c>
      <c r="R11" s="14"/>
      <c r="T11" s="13" t="s">
        <v>0</v>
      </c>
      <c r="U11" s="14"/>
      <c r="V11" s="13" t="s">
        <v>1</v>
      </c>
      <c r="W11" s="14"/>
      <c r="Y11" s="13" t="s">
        <v>0</v>
      </c>
      <c r="Z11" s="14"/>
      <c r="AA11" s="13" t="s">
        <v>164</v>
      </c>
      <c r="AB11" s="14"/>
    </row>
    <row r="12" spans="2:28" ht="12.75">
      <c r="B12" s="8"/>
      <c r="C12" s="8"/>
      <c r="D12" s="8"/>
      <c r="E12" s="8"/>
      <c r="F12" s="8"/>
      <c r="G12" s="8"/>
      <c r="H12" s="8"/>
      <c r="I12" s="8"/>
      <c r="J12" s="55" t="s">
        <v>2</v>
      </c>
      <c r="K12" s="55" t="s">
        <v>3</v>
      </c>
      <c r="L12" s="55" t="s">
        <v>2</v>
      </c>
      <c r="M12" s="55" t="s">
        <v>3</v>
      </c>
      <c r="O12" s="15" t="s">
        <v>2</v>
      </c>
      <c r="P12" s="15" t="s">
        <v>3</v>
      </c>
      <c r="Q12" s="15" t="s">
        <v>2</v>
      </c>
      <c r="R12" s="15" t="s">
        <v>3</v>
      </c>
      <c r="T12" s="15" t="s">
        <v>2</v>
      </c>
      <c r="U12" s="15" t="s">
        <v>3</v>
      </c>
      <c r="V12" s="15" t="s">
        <v>2</v>
      </c>
      <c r="W12" s="15" t="s">
        <v>3</v>
      </c>
      <c r="Y12" s="15" t="s">
        <v>2</v>
      </c>
      <c r="Z12" s="15" t="s">
        <v>3</v>
      </c>
      <c r="AA12" s="15" t="s">
        <v>2</v>
      </c>
      <c r="AB12" s="15" t="s">
        <v>3</v>
      </c>
    </row>
    <row r="13" spans="2:28" ht="12.75">
      <c r="B13" s="8"/>
      <c r="C13" s="8"/>
      <c r="D13" s="8"/>
      <c r="E13" s="8"/>
      <c r="F13" s="8"/>
      <c r="G13" s="8"/>
      <c r="H13" s="8"/>
      <c r="I13" s="8"/>
      <c r="J13" s="55" t="s">
        <v>4</v>
      </c>
      <c r="K13" s="55" t="s">
        <v>5</v>
      </c>
      <c r="L13" s="55" t="s">
        <v>4</v>
      </c>
      <c r="M13" s="55" t="s">
        <v>5</v>
      </c>
      <c r="O13" s="15" t="s">
        <v>4</v>
      </c>
      <c r="P13" s="15" t="s">
        <v>5</v>
      </c>
      <c r="Q13" s="15" t="s">
        <v>4</v>
      </c>
      <c r="R13" s="15" t="s">
        <v>5</v>
      </c>
      <c r="T13" s="15" t="s">
        <v>4</v>
      </c>
      <c r="U13" s="15" t="s">
        <v>5</v>
      </c>
      <c r="V13" s="15" t="s">
        <v>4</v>
      </c>
      <c r="W13" s="15" t="s">
        <v>5</v>
      </c>
      <c r="Y13" s="15" t="s">
        <v>4</v>
      </c>
      <c r="Z13" s="15" t="s">
        <v>5</v>
      </c>
      <c r="AA13" s="15" t="s">
        <v>4</v>
      </c>
      <c r="AB13" s="15" t="s">
        <v>5</v>
      </c>
    </row>
    <row r="14" spans="2:28" ht="12.75">
      <c r="B14" s="8"/>
      <c r="C14" s="8"/>
      <c r="D14" s="8"/>
      <c r="E14" s="8"/>
      <c r="F14" s="8"/>
      <c r="G14" s="8"/>
      <c r="H14" s="8"/>
      <c r="I14" s="8"/>
      <c r="J14" s="55" t="s">
        <v>6</v>
      </c>
      <c r="K14" s="55" t="s">
        <v>6</v>
      </c>
      <c r="L14" s="55" t="s">
        <v>123</v>
      </c>
      <c r="M14" s="55" t="s">
        <v>124</v>
      </c>
      <c r="O14" s="15" t="s">
        <v>6</v>
      </c>
      <c r="P14" s="15" t="s">
        <v>6</v>
      </c>
      <c r="Q14" s="15" t="s">
        <v>123</v>
      </c>
      <c r="R14" s="15" t="s">
        <v>124</v>
      </c>
      <c r="T14" s="15" t="s">
        <v>6</v>
      </c>
      <c r="U14" s="15" t="s">
        <v>6</v>
      </c>
      <c r="V14" s="15" t="s">
        <v>123</v>
      </c>
      <c r="W14" s="15" t="s">
        <v>124</v>
      </c>
      <c r="Y14" s="15" t="s">
        <v>6</v>
      </c>
      <c r="Z14" s="15" t="s">
        <v>6</v>
      </c>
      <c r="AA14" s="15" t="s">
        <v>123</v>
      </c>
      <c r="AB14" s="15" t="s">
        <v>124</v>
      </c>
    </row>
    <row r="15" spans="2:28" ht="12.75">
      <c r="B15" s="8"/>
      <c r="C15" s="8"/>
      <c r="D15" s="8"/>
      <c r="E15" s="8"/>
      <c r="F15" s="8"/>
      <c r="G15" s="8"/>
      <c r="H15" s="8"/>
      <c r="I15" s="8"/>
      <c r="J15" s="55" t="s">
        <v>146</v>
      </c>
      <c r="K15" s="55" t="s">
        <v>134</v>
      </c>
      <c r="L15" s="55" t="s">
        <v>146</v>
      </c>
      <c r="M15" s="55" t="s">
        <v>134</v>
      </c>
      <c r="O15" s="15" t="e">
        <f>+#REF!</f>
        <v>#REF!</v>
      </c>
      <c r="P15" s="15" t="e">
        <f>+#REF!</f>
        <v>#REF!</v>
      </c>
      <c r="Q15" s="15" t="e">
        <f>+#REF!</f>
        <v>#REF!</v>
      </c>
      <c r="R15" s="15" t="e">
        <f>+#REF!</f>
        <v>#REF!</v>
      </c>
      <c r="T15" s="15" t="e">
        <f>+#REF!</f>
        <v>#REF!</v>
      </c>
      <c r="U15" s="15" t="e">
        <f>+#REF!</f>
        <v>#REF!</v>
      </c>
      <c r="V15" s="15" t="e">
        <f>+#REF!</f>
        <v>#REF!</v>
      </c>
      <c r="W15" s="15" t="e">
        <f>+#REF!</f>
        <v>#REF!</v>
      </c>
      <c r="Y15" s="15" t="e">
        <f>+#REF!</f>
        <v>#REF!</v>
      </c>
      <c r="Z15" s="15" t="e">
        <f>+#REF!</f>
        <v>#REF!</v>
      </c>
      <c r="AA15" s="15" t="e">
        <f>+#REF!</f>
        <v>#REF!</v>
      </c>
      <c r="AB15" s="15" t="e">
        <f>+#REF!</f>
        <v>#REF!</v>
      </c>
    </row>
    <row r="16" spans="2:28" ht="12.75">
      <c r="B16" s="8"/>
      <c r="C16" s="8"/>
      <c r="D16" s="8"/>
      <c r="E16" s="8"/>
      <c r="F16" s="8"/>
      <c r="G16" s="8"/>
      <c r="H16" s="8"/>
      <c r="I16" s="8"/>
      <c r="J16" s="56" t="s">
        <v>11</v>
      </c>
      <c r="K16" s="56" t="s">
        <v>11</v>
      </c>
      <c r="L16" s="56" t="s">
        <v>11</v>
      </c>
      <c r="M16" s="56" t="s">
        <v>11</v>
      </c>
      <c r="N16" s="12"/>
      <c r="O16" s="16" t="s">
        <v>11</v>
      </c>
      <c r="P16" s="16" t="s">
        <v>11</v>
      </c>
      <c r="Q16" s="16" t="s">
        <v>11</v>
      </c>
      <c r="R16" s="16" t="s">
        <v>11</v>
      </c>
      <c r="S16" s="12"/>
      <c r="T16" s="16" t="s">
        <v>11</v>
      </c>
      <c r="U16" s="16" t="s">
        <v>11</v>
      </c>
      <c r="V16" s="16" t="s">
        <v>11</v>
      </c>
      <c r="W16" s="16" t="s">
        <v>11</v>
      </c>
      <c r="X16" s="12"/>
      <c r="Y16" s="16" t="s">
        <v>11</v>
      </c>
      <c r="Z16" s="16" t="s">
        <v>11</v>
      </c>
      <c r="AA16" s="16" t="s">
        <v>11</v>
      </c>
      <c r="AB16" s="16" t="s">
        <v>11</v>
      </c>
    </row>
    <row r="17" spans="2:28" ht="12.75">
      <c r="B17" s="39">
        <v>1</v>
      </c>
      <c r="C17" s="8"/>
      <c r="D17" s="8"/>
      <c r="E17" s="8"/>
      <c r="F17" s="8"/>
      <c r="G17" s="8"/>
      <c r="H17" s="8"/>
      <c r="I17" s="8"/>
      <c r="J17" s="50"/>
      <c r="K17" s="50"/>
      <c r="L17" s="50"/>
      <c r="M17" s="50"/>
      <c r="N17" s="12"/>
      <c r="O17" s="15"/>
      <c r="P17" s="15"/>
      <c r="Q17" s="15"/>
      <c r="R17" s="15"/>
      <c r="S17" s="12"/>
      <c r="T17" s="15"/>
      <c r="U17" s="15"/>
      <c r="V17" s="15"/>
      <c r="W17" s="15"/>
      <c r="X17" s="12"/>
      <c r="Y17" s="15"/>
      <c r="Z17" s="15"/>
      <c r="AA17" s="15"/>
      <c r="AB17" s="15"/>
    </row>
    <row r="18" spans="2:28" ht="13.5" thickBot="1">
      <c r="B18" s="39" t="s">
        <v>12</v>
      </c>
      <c r="C18" s="8" t="s">
        <v>184</v>
      </c>
      <c r="D18" s="8"/>
      <c r="E18" s="8"/>
      <c r="F18" s="8"/>
      <c r="G18" s="8"/>
      <c r="H18" s="8"/>
      <c r="I18" s="8"/>
      <c r="J18" s="34">
        <v>15551</v>
      </c>
      <c r="K18" s="34">
        <v>21170</v>
      </c>
      <c r="L18" s="34">
        <v>15551</v>
      </c>
      <c r="M18" s="34">
        <v>21170</v>
      </c>
      <c r="N18" s="12"/>
      <c r="O18" s="21" t="e">
        <f>+#REF!</f>
        <v>#REF!</v>
      </c>
      <c r="P18" s="21" t="e">
        <f>+#REF!</f>
        <v>#REF!</v>
      </c>
      <c r="Q18" s="21" t="e">
        <f>+#REF!</f>
        <v>#REF!</v>
      </c>
      <c r="R18" s="21" t="e">
        <f>+#REF!</f>
        <v>#REF!</v>
      </c>
      <c r="S18" s="12"/>
      <c r="T18" s="21" t="e">
        <f>+#REF!</f>
        <v>#REF!</v>
      </c>
      <c r="U18" s="21" t="e">
        <f>+#REF!</f>
        <v>#REF!</v>
      </c>
      <c r="V18" s="21" t="e">
        <f>+#REF!</f>
        <v>#REF!</v>
      </c>
      <c r="W18" s="21" t="e">
        <f>+#REF!</f>
        <v>#REF!</v>
      </c>
      <c r="X18" s="12"/>
      <c r="Y18" s="21" t="e">
        <f>+#REF!</f>
        <v>#REF!</v>
      </c>
      <c r="Z18" s="21" t="e">
        <f>+#REF!</f>
        <v>#REF!</v>
      </c>
      <c r="AA18" s="21" t="e">
        <f>+#REF!</f>
        <v>#REF!</v>
      </c>
      <c r="AB18" s="21" t="e">
        <f>+#REF!</f>
        <v>#REF!</v>
      </c>
    </row>
    <row r="19" spans="2:28" ht="6.75" customHeight="1" thickTop="1">
      <c r="B19" s="39"/>
      <c r="C19" s="8"/>
      <c r="D19" s="8"/>
      <c r="E19" s="8"/>
      <c r="F19" s="8"/>
      <c r="G19" s="8"/>
      <c r="H19" s="8"/>
      <c r="I19" s="8"/>
      <c r="J19" s="50"/>
      <c r="K19" s="50"/>
      <c r="L19" s="50"/>
      <c r="M19" s="50"/>
      <c r="N19" s="12"/>
      <c r="O19" s="15"/>
      <c r="P19" s="15"/>
      <c r="Q19" s="15"/>
      <c r="R19" s="15"/>
      <c r="S19" s="12"/>
      <c r="T19" s="15"/>
      <c r="U19" s="15"/>
      <c r="V19" s="15"/>
      <c r="W19" s="15"/>
      <c r="X19" s="12"/>
      <c r="Y19" s="15"/>
      <c r="Z19" s="15"/>
      <c r="AA19" s="15"/>
      <c r="AB19" s="15"/>
    </row>
    <row r="20" spans="2:28" ht="13.5" thickBot="1">
      <c r="B20" s="39" t="s">
        <v>14</v>
      </c>
      <c r="C20" s="8" t="s">
        <v>15</v>
      </c>
      <c r="D20" s="8"/>
      <c r="E20" s="8"/>
      <c r="F20" s="8"/>
      <c r="G20" s="8"/>
      <c r="H20" s="8"/>
      <c r="I20" s="8"/>
      <c r="J20" s="34">
        <v>0</v>
      </c>
      <c r="K20" s="34">
        <v>0</v>
      </c>
      <c r="L20" s="34">
        <v>0</v>
      </c>
      <c r="M20" s="34">
        <v>0</v>
      </c>
      <c r="N20" s="12"/>
      <c r="O20" s="21" t="e">
        <f>+#REF!</f>
        <v>#REF!</v>
      </c>
      <c r="P20" s="21" t="e">
        <f>+#REF!</f>
        <v>#REF!</v>
      </c>
      <c r="Q20" s="21" t="e">
        <f>+#REF!</f>
        <v>#REF!</v>
      </c>
      <c r="R20" s="21" t="e">
        <f>+#REF!</f>
        <v>#REF!</v>
      </c>
      <c r="S20" s="12"/>
      <c r="T20" s="21" t="e">
        <f>+#REF!</f>
        <v>#REF!</v>
      </c>
      <c r="U20" s="21" t="e">
        <f>+#REF!</f>
        <v>#REF!</v>
      </c>
      <c r="V20" s="21" t="e">
        <f>+#REF!</f>
        <v>#REF!</v>
      </c>
      <c r="W20" s="21" t="e">
        <f>+#REF!</f>
        <v>#REF!</v>
      </c>
      <c r="X20" s="12"/>
      <c r="Y20" s="21" t="e">
        <f>+#REF!</f>
        <v>#REF!</v>
      </c>
      <c r="Z20" s="21" t="e">
        <f>+#REF!</f>
        <v>#REF!</v>
      </c>
      <c r="AA20" s="21" t="e">
        <f>+#REF!</f>
        <v>#REF!</v>
      </c>
      <c r="AB20" s="21" t="e">
        <f>+#REF!</f>
        <v>#REF!</v>
      </c>
    </row>
    <row r="21" spans="2:28" ht="6.75" customHeight="1" thickTop="1">
      <c r="B21" s="39"/>
      <c r="C21" s="8"/>
      <c r="D21" s="8"/>
      <c r="E21" s="8"/>
      <c r="F21" s="8"/>
      <c r="G21" s="8"/>
      <c r="H21" s="8"/>
      <c r="I21" s="8"/>
      <c r="J21" s="50"/>
      <c r="K21" s="50"/>
      <c r="L21" s="50"/>
      <c r="M21" s="50"/>
      <c r="N21" s="12"/>
      <c r="O21" s="15"/>
      <c r="P21" s="15"/>
      <c r="Q21" s="15"/>
      <c r="R21" s="15"/>
      <c r="S21" s="12"/>
      <c r="T21" s="15"/>
      <c r="U21" s="15"/>
      <c r="V21" s="15"/>
      <c r="W21" s="15"/>
      <c r="X21" s="12"/>
      <c r="Y21" s="15"/>
      <c r="Z21" s="15"/>
      <c r="AA21" s="15"/>
      <c r="AB21" s="15"/>
    </row>
    <row r="22" spans="2:28" ht="13.5" thickBot="1">
      <c r="B22" s="39" t="s">
        <v>16</v>
      </c>
      <c r="C22" s="8" t="s">
        <v>185</v>
      </c>
      <c r="D22" s="8"/>
      <c r="E22" s="8"/>
      <c r="F22" s="8"/>
      <c r="G22" s="8"/>
      <c r="H22" s="8"/>
      <c r="I22" s="8"/>
      <c r="J22" s="34">
        <v>219</v>
      </c>
      <c r="K22" s="34">
        <v>293</v>
      </c>
      <c r="L22" s="34">
        <v>219</v>
      </c>
      <c r="M22" s="34">
        <v>293</v>
      </c>
      <c r="N22" s="12"/>
      <c r="O22" s="21" t="e">
        <f>+#REF!</f>
        <v>#REF!</v>
      </c>
      <c r="P22" s="21" t="e">
        <f>+#REF!</f>
        <v>#REF!</v>
      </c>
      <c r="Q22" s="21" t="e">
        <f>+#REF!</f>
        <v>#REF!</v>
      </c>
      <c r="R22" s="21" t="e">
        <f>+#REF!</f>
        <v>#REF!</v>
      </c>
      <c r="S22" s="12"/>
      <c r="T22" s="21" t="e">
        <f>+#REF!</f>
        <v>#REF!</v>
      </c>
      <c r="U22" s="21" t="e">
        <f>+#REF!</f>
        <v>#REF!</v>
      </c>
      <c r="V22" s="21" t="e">
        <f>+#REF!</f>
        <v>#REF!</v>
      </c>
      <c r="W22" s="21" t="e">
        <f>+#REF!</f>
        <v>#REF!</v>
      </c>
      <c r="X22" s="12"/>
      <c r="Y22" s="21" t="e">
        <f>+#REF!</f>
        <v>#REF!</v>
      </c>
      <c r="Z22" s="21" t="e">
        <f>+#REF!</f>
        <v>#REF!</v>
      </c>
      <c r="AA22" s="21" t="e">
        <f>+#REF!</f>
        <v>#REF!</v>
      </c>
      <c r="AB22" s="21" t="e">
        <f>+#REF!</f>
        <v>#REF!</v>
      </c>
    </row>
    <row r="23" spans="2:28" ht="6.75" customHeight="1" thickTop="1">
      <c r="B23" s="39"/>
      <c r="C23" s="8"/>
      <c r="D23" s="8"/>
      <c r="E23" s="8"/>
      <c r="F23" s="8"/>
      <c r="G23" s="8"/>
      <c r="H23" s="8"/>
      <c r="I23" s="8"/>
      <c r="J23" s="50"/>
      <c r="K23" s="50"/>
      <c r="L23" s="50"/>
      <c r="M23" s="50"/>
      <c r="N23" s="12"/>
      <c r="O23" s="15"/>
      <c r="P23" s="15"/>
      <c r="Q23" s="15"/>
      <c r="R23" s="15"/>
      <c r="S23" s="12"/>
      <c r="T23" s="15"/>
      <c r="U23" s="15"/>
      <c r="V23" s="15"/>
      <c r="W23" s="15"/>
      <c r="X23" s="12"/>
      <c r="Y23" s="15"/>
      <c r="Z23" s="15"/>
      <c r="AA23" s="15"/>
      <c r="AB23" s="15"/>
    </row>
    <row r="24" spans="2:28" ht="6.75" customHeight="1">
      <c r="B24" s="39"/>
      <c r="C24" s="8"/>
      <c r="D24" s="8"/>
      <c r="E24" s="8"/>
      <c r="F24" s="8"/>
      <c r="G24" s="8"/>
      <c r="H24" s="8"/>
      <c r="I24" s="8"/>
      <c r="J24" s="50"/>
      <c r="K24" s="50"/>
      <c r="L24" s="50"/>
      <c r="M24" s="50"/>
      <c r="N24" s="12"/>
      <c r="O24" s="15"/>
      <c r="P24" s="15"/>
      <c r="Q24" s="15"/>
      <c r="R24" s="15"/>
      <c r="S24" s="12"/>
      <c r="T24" s="15"/>
      <c r="U24" s="15"/>
      <c r="V24" s="15"/>
      <c r="W24" s="15"/>
      <c r="X24" s="12"/>
      <c r="Y24" s="15"/>
      <c r="Z24" s="15"/>
      <c r="AA24" s="15"/>
      <c r="AB24" s="15"/>
    </row>
    <row r="25" spans="2:28" ht="12.75">
      <c r="B25" s="39">
        <v>2</v>
      </c>
      <c r="C25" s="8"/>
      <c r="D25" s="8"/>
      <c r="E25" s="8"/>
      <c r="F25" s="8"/>
      <c r="G25" s="8"/>
      <c r="H25" s="8"/>
      <c r="I25" s="8"/>
      <c r="J25" s="50"/>
      <c r="K25" s="50"/>
      <c r="L25" s="50"/>
      <c r="M25" s="50"/>
      <c r="N25" s="12"/>
      <c r="O25" s="15"/>
      <c r="P25" s="15"/>
      <c r="Q25" s="15"/>
      <c r="R25" s="15"/>
      <c r="S25" s="12"/>
      <c r="T25" s="15"/>
      <c r="U25" s="15"/>
      <c r="V25" s="15"/>
      <c r="W25" s="15"/>
      <c r="X25" s="12"/>
      <c r="Y25" s="15"/>
      <c r="Z25" s="15"/>
      <c r="AA25" s="15"/>
      <c r="AB25" s="15"/>
    </row>
    <row r="26" spans="2:28" ht="15" customHeight="1">
      <c r="B26" s="39" t="s">
        <v>12</v>
      </c>
      <c r="C26" s="8" t="s">
        <v>186</v>
      </c>
      <c r="D26" s="8"/>
      <c r="E26" s="8"/>
      <c r="F26" s="8"/>
      <c r="G26" s="8"/>
      <c r="H26" s="8"/>
      <c r="I26" s="8"/>
      <c r="J26" s="50"/>
      <c r="K26" s="50"/>
      <c r="L26" s="50"/>
      <c r="M26" s="50"/>
      <c r="N26" s="12"/>
      <c r="O26" s="15"/>
      <c r="P26" s="15"/>
      <c r="Q26" s="15"/>
      <c r="R26" s="15"/>
      <c r="S26" s="12"/>
      <c r="T26" s="15"/>
      <c r="U26" s="15"/>
      <c r="V26" s="15"/>
      <c r="W26" s="15"/>
      <c r="X26" s="12"/>
      <c r="Y26" s="15"/>
      <c r="Z26" s="15"/>
      <c r="AA26" s="15"/>
      <c r="AB26" s="15"/>
    </row>
    <row r="27" spans="2:28" ht="15" customHeight="1">
      <c r="B27" s="39"/>
      <c r="C27" s="8" t="s">
        <v>187</v>
      </c>
      <c r="D27" s="8"/>
      <c r="E27" s="8"/>
      <c r="F27" s="8"/>
      <c r="G27" s="8"/>
      <c r="H27" s="8"/>
      <c r="I27" s="8"/>
      <c r="J27" s="50"/>
      <c r="K27" s="50"/>
      <c r="L27" s="50"/>
      <c r="M27" s="50"/>
      <c r="N27" s="12"/>
      <c r="O27" s="15"/>
      <c r="P27" s="15"/>
      <c r="Q27" s="15"/>
      <c r="R27" s="15"/>
      <c r="S27" s="12"/>
      <c r="T27" s="15"/>
      <c r="U27" s="15"/>
      <c r="V27" s="15"/>
      <c r="W27" s="15"/>
      <c r="X27" s="12"/>
      <c r="Y27" s="15"/>
      <c r="Z27" s="15"/>
      <c r="AA27" s="15"/>
      <c r="AB27" s="15"/>
    </row>
    <row r="28" spans="2:28" ht="15" customHeight="1">
      <c r="B28" s="39"/>
      <c r="C28" s="8" t="s">
        <v>188</v>
      </c>
      <c r="D28" s="8"/>
      <c r="E28" s="8"/>
      <c r="F28" s="8"/>
      <c r="G28" s="8"/>
      <c r="H28" s="8"/>
      <c r="I28" s="8"/>
      <c r="J28" s="50"/>
      <c r="K28" s="50"/>
      <c r="L28" s="50"/>
      <c r="M28" s="50"/>
      <c r="N28" s="12"/>
      <c r="O28" s="15"/>
      <c r="P28" s="15"/>
      <c r="Q28" s="15"/>
      <c r="R28" s="15"/>
      <c r="S28" s="12"/>
      <c r="T28" s="15"/>
      <c r="U28" s="15"/>
      <c r="V28" s="15"/>
      <c r="W28" s="15"/>
      <c r="X28" s="12"/>
      <c r="Y28" s="15"/>
      <c r="Z28" s="15"/>
      <c r="AA28" s="15"/>
      <c r="AB28" s="15"/>
    </row>
    <row r="29" spans="2:28" ht="15" customHeight="1">
      <c r="B29" s="39"/>
      <c r="C29" s="8" t="s">
        <v>189</v>
      </c>
      <c r="D29" s="8"/>
      <c r="E29" s="8"/>
      <c r="F29" s="8"/>
      <c r="G29" s="8"/>
      <c r="H29" s="8"/>
      <c r="I29" s="8"/>
      <c r="J29" s="51">
        <v>1591</v>
      </c>
      <c r="K29" s="51">
        <v>3549</v>
      </c>
      <c r="L29" s="51">
        <v>1591</v>
      </c>
      <c r="M29" s="51">
        <v>3549</v>
      </c>
      <c r="N29" s="12"/>
      <c r="O29" s="17" t="e">
        <f>+#REF!</f>
        <v>#REF!</v>
      </c>
      <c r="P29" s="17" t="e">
        <f>+#REF!</f>
        <v>#REF!</v>
      </c>
      <c r="Q29" s="17" t="e">
        <f>+#REF!</f>
        <v>#REF!</v>
      </c>
      <c r="R29" s="17" t="e">
        <f>+#REF!</f>
        <v>#REF!</v>
      </c>
      <c r="S29" s="12"/>
      <c r="T29" s="17" t="e">
        <f>+#REF!</f>
        <v>#REF!</v>
      </c>
      <c r="U29" s="17" t="e">
        <f>+#REF!</f>
        <v>#REF!</v>
      </c>
      <c r="V29" s="17" t="e">
        <f>+#REF!</f>
        <v>#REF!</v>
      </c>
      <c r="W29" s="17" t="e">
        <f>+#REF!</f>
        <v>#REF!</v>
      </c>
      <c r="X29" s="12"/>
      <c r="Y29" s="17" t="e">
        <f>+#REF!</f>
        <v>#REF!</v>
      </c>
      <c r="Z29" s="17" t="e">
        <f>+#REF!</f>
        <v>#REF!</v>
      </c>
      <c r="AA29" s="17" t="e">
        <f>+#REF!</f>
        <v>#REF!</v>
      </c>
      <c r="AB29" s="17" t="e">
        <f>+#REF!</f>
        <v>#REF!</v>
      </c>
    </row>
    <row r="30" spans="2:28" ht="6.75" customHeight="1">
      <c r="B30" s="39"/>
      <c r="C30" s="8"/>
      <c r="D30" s="8"/>
      <c r="E30" s="8"/>
      <c r="F30" s="8"/>
      <c r="G30" s="8"/>
      <c r="H30" s="8"/>
      <c r="I30" s="8"/>
      <c r="J30" s="50"/>
      <c r="K30" s="50"/>
      <c r="L30" s="50"/>
      <c r="M30" s="50"/>
      <c r="N30" s="12"/>
      <c r="O30" s="15"/>
      <c r="P30" s="15"/>
      <c r="Q30" s="15"/>
      <c r="R30" s="15"/>
      <c r="S30" s="12"/>
      <c r="T30" s="15"/>
      <c r="U30" s="15"/>
      <c r="V30" s="15"/>
      <c r="W30" s="15"/>
      <c r="X30" s="12"/>
      <c r="Y30" s="15"/>
      <c r="Z30" s="15"/>
      <c r="AA30" s="15"/>
      <c r="AB30" s="15"/>
    </row>
    <row r="31" spans="2:28" ht="15" customHeight="1">
      <c r="B31" s="39" t="s">
        <v>14</v>
      </c>
      <c r="C31" s="8" t="s">
        <v>190</v>
      </c>
      <c r="D31" s="8"/>
      <c r="E31" s="8"/>
      <c r="F31" s="8"/>
      <c r="G31" s="8"/>
      <c r="H31" s="8"/>
      <c r="I31" s="8"/>
      <c r="J31" s="51">
        <v>-170</v>
      </c>
      <c r="K31" s="51">
        <v>-409</v>
      </c>
      <c r="L31" s="51">
        <v>-170</v>
      </c>
      <c r="M31" s="51">
        <v>-409</v>
      </c>
      <c r="N31" s="12"/>
      <c r="O31" s="17" t="e">
        <f>+#REF!</f>
        <v>#REF!</v>
      </c>
      <c r="P31" s="17" t="e">
        <f>+#REF!</f>
        <v>#REF!</v>
      </c>
      <c r="Q31" s="17" t="e">
        <f>+#REF!</f>
        <v>#REF!</v>
      </c>
      <c r="R31" s="17" t="e">
        <f>+#REF!</f>
        <v>#REF!</v>
      </c>
      <c r="S31" s="12"/>
      <c r="T31" s="17" t="e">
        <f>+#REF!</f>
        <v>#REF!</v>
      </c>
      <c r="U31" s="17" t="e">
        <f>+#REF!</f>
        <v>#REF!</v>
      </c>
      <c r="V31" s="17" t="e">
        <f>+#REF!</f>
        <v>#REF!</v>
      </c>
      <c r="W31" s="17" t="e">
        <f>+#REF!</f>
        <v>#REF!</v>
      </c>
      <c r="X31" s="12"/>
      <c r="Y31" s="17" t="e">
        <f>+#REF!</f>
        <v>#REF!</v>
      </c>
      <c r="Z31" s="17" t="e">
        <f>+#REF!</f>
        <v>#REF!</v>
      </c>
      <c r="AA31" s="17" t="e">
        <f>+#REF!</f>
        <v>#REF!</v>
      </c>
      <c r="AB31" s="17" t="e">
        <f>+#REF!</f>
        <v>#REF!</v>
      </c>
    </row>
    <row r="32" spans="2:28" ht="6" customHeight="1">
      <c r="B32" s="39"/>
      <c r="C32" s="8"/>
      <c r="D32" s="8"/>
      <c r="E32" s="8"/>
      <c r="F32" s="8"/>
      <c r="G32" s="8"/>
      <c r="H32" s="8"/>
      <c r="I32" s="8"/>
      <c r="J32" s="50"/>
      <c r="K32" s="50"/>
      <c r="L32" s="50"/>
      <c r="M32" s="50"/>
      <c r="N32" s="12"/>
      <c r="O32" s="15"/>
      <c r="P32" s="15"/>
      <c r="Q32" s="15"/>
      <c r="R32" s="15"/>
      <c r="S32" s="12"/>
      <c r="T32" s="15"/>
      <c r="U32" s="15"/>
      <c r="V32" s="15"/>
      <c r="W32" s="15"/>
      <c r="X32" s="12"/>
      <c r="Y32" s="15"/>
      <c r="Z32" s="15"/>
      <c r="AA32" s="15"/>
      <c r="AB32" s="15"/>
    </row>
    <row r="33" spans="2:28" ht="15" customHeight="1">
      <c r="B33" s="39" t="s">
        <v>16</v>
      </c>
      <c r="C33" s="8" t="s">
        <v>115</v>
      </c>
      <c r="D33" s="8"/>
      <c r="E33" s="8"/>
      <c r="F33" s="8"/>
      <c r="G33" s="8"/>
      <c r="H33" s="8"/>
      <c r="I33" s="8"/>
      <c r="J33" s="51">
        <v>-106</v>
      </c>
      <c r="K33" s="51">
        <v>-129</v>
      </c>
      <c r="L33" s="51">
        <v>-106</v>
      </c>
      <c r="M33" s="51">
        <v>-129</v>
      </c>
      <c r="N33" s="12"/>
      <c r="O33" s="17" t="e">
        <f>+#REF!</f>
        <v>#REF!</v>
      </c>
      <c r="P33" s="17" t="e">
        <f>+#REF!</f>
        <v>#REF!</v>
      </c>
      <c r="Q33" s="17" t="e">
        <f>+#REF!</f>
        <v>#REF!</v>
      </c>
      <c r="R33" s="17" t="e">
        <f>+#REF!</f>
        <v>#REF!</v>
      </c>
      <c r="S33" s="12"/>
      <c r="T33" s="17" t="e">
        <f>+#REF!</f>
        <v>#REF!</v>
      </c>
      <c r="U33" s="17" t="e">
        <f>+#REF!</f>
        <v>#REF!</v>
      </c>
      <c r="V33" s="17" t="e">
        <f>+#REF!</f>
        <v>#REF!</v>
      </c>
      <c r="W33" s="17" t="e">
        <f>+#REF!</f>
        <v>#REF!</v>
      </c>
      <c r="X33" s="12"/>
      <c r="Y33" s="17" t="e">
        <f>+#REF!</f>
        <v>#REF!</v>
      </c>
      <c r="Z33" s="17" t="e">
        <f>+#REF!</f>
        <v>#REF!</v>
      </c>
      <c r="AA33" s="17" t="e">
        <f>+#REF!</f>
        <v>#REF!</v>
      </c>
      <c r="AB33" s="17" t="e">
        <f>+#REF!</f>
        <v>#REF!</v>
      </c>
    </row>
    <row r="34" spans="2:28" ht="5.25" customHeight="1">
      <c r="B34" s="39"/>
      <c r="C34" s="8"/>
      <c r="D34" s="8"/>
      <c r="E34" s="8"/>
      <c r="F34" s="8"/>
      <c r="G34" s="8"/>
      <c r="H34" s="8"/>
      <c r="I34" s="8"/>
      <c r="J34" s="50"/>
      <c r="K34" s="50"/>
      <c r="L34" s="50"/>
      <c r="M34" s="50"/>
      <c r="N34" s="12"/>
      <c r="O34" s="15"/>
      <c r="P34" s="15"/>
      <c r="Q34" s="15"/>
      <c r="R34" s="15"/>
      <c r="S34" s="12"/>
      <c r="T34" s="15"/>
      <c r="U34" s="15"/>
      <c r="V34" s="15"/>
      <c r="W34" s="15"/>
      <c r="X34" s="12"/>
      <c r="Y34" s="15"/>
      <c r="Z34" s="15"/>
      <c r="AA34" s="15"/>
      <c r="AB34" s="15"/>
    </row>
    <row r="35" spans="2:28" ht="15" customHeight="1">
      <c r="B35" s="39" t="s">
        <v>17</v>
      </c>
      <c r="C35" s="8" t="s">
        <v>18</v>
      </c>
      <c r="D35" s="8"/>
      <c r="E35" s="8"/>
      <c r="F35" s="8"/>
      <c r="G35" s="8"/>
      <c r="H35" s="8"/>
      <c r="I35" s="8"/>
      <c r="J35" s="52">
        <v>0</v>
      </c>
      <c r="K35" s="52">
        <v>0</v>
      </c>
      <c r="L35" s="52">
        <v>0</v>
      </c>
      <c r="M35" s="52">
        <v>0</v>
      </c>
      <c r="N35" s="12"/>
      <c r="O35" s="22" t="e">
        <f>+#REF!</f>
        <v>#REF!</v>
      </c>
      <c r="P35" s="22" t="e">
        <f>+#REF!</f>
        <v>#REF!</v>
      </c>
      <c r="Q35" s="22" t="e">
        <f>+#REF!</f>
        <v>#REF!</v>
      </c>
      <c r="R35" s="22" t="e">
        <f>+#REF!</f>
        <v>#REF!</v>
      </c>
      <c r="S35" s="12"/>
      <c r="T35" s="22" t="e">
        <f>+#REF!</f>
        <v>#REF!</v>
      </c>
      <c r="U35" s="22" t="e">
        <f>+#REF!</f>
        <v>#REF!</v>
      </c>
      <c r="V35" s="22" t="e">
        <f>+#REF!</f>
        <v>#REF!</v>
      </c>
      <c r="W35" s="22" t="e">
        <f>+#REF!</f>
        <v>#REF!</v>
      </c>
      <c r="X35" s="12"/>
      <c r="Y35" s="22" t="e">
        <f>+#REF!</f>
        <v>#REF!</v>
      </c>
      <c r="Z35" s="22" t="e">
        <f>+#REF!</f>
        <v>#REF!</v>
      </c>
      <c r="AA35" s="22" t="e">
        <f>+#REF!</f>
        <v>#REF!</v>
      </c>
      <c r="AB35" s="22" t="e">
        <f>+#REF!</f>
        <v>#REF!</v>
      </c>
    </row>
    <row r="36" spans="2:28" ht="6.75" customHeight="1">
      <c r="B36" s="39"/>
      <c r="C36" s="8"/>
      <c r="D36" s="8"/>
      <c r="E36" s="8"/>
      <c r="F36" s="8"/>
      <c r="G36" s="8"/>
      <c r="H36" s="8"/>
      <c r="I36" s="8"/>
      <c r="J36" s="50"/>
      <c r="K36" s="50"/>
      <c r="L36" s="50"/>
      <c r="M36" s="50"/>
      <c r="N36" s="12"/>
      <c r="O36" s="15"/>
      <c r="P36" s="15"/>
      <c r="Q36" s="15"/>
      <c r="R36" s="15"/>
      <c r="S36" s="12"/>
      <c r="T36" s="15"/>
      <c r="U36" s="15"/>
      <c r="V36" s="15"/>
      <c r="W36" s="15"/>
      <c r="X36" s="12"/>
      <c r="Y36" s="15"/>
      <c r="Z36" s="15"/>
      <c r="AA36" s="15"/>
      <c r="AB36" s="15"/>
    </row>
    <row r="37" spans="2:28" ht="15" customHeight="1">
      <c r="B37" s="39" t="s">
        <v>19</v>
      </c>
      <c r="C37" s="8" t="s">
        <v>191</v>
      </c>
      <c r="D37" s="8"/>
      <c r="E37" s="8"/>
      <c r="F37" s="8"/>
      <c r="G37" s="8"/>
      <c r="H37" s="8"/>
      <c r="I37" s="8"/>
      <c r="J37" s="50"/>
      <c r="K37" s="50"/>
      <c r="L37" s="50"/>
      <c r="M37" s="50"/>
      <c r="N37" s="12"/>
      <c r="O37" s="15"/>
      <c r="P37" s="15"/>
      <c r="Q37" s="15"/>
      <c r="R37" s="15"/>
      <c r="S37" s="12"/>
      <c r="T37" s="15"/>
      <c r="U37" s="15"/>
      <c r="V37" s="15"/>
      <c r="W37" s="15"/>
      <c r="X37" s="12"/>
      <c r="Y37" s="15"/>
      <c r="Z37" s="15"/>
      <c r="AA37" s="15"/>
      <c r="AB37" s="15"/>
    </row>
    <row r="38" spans="2:28" ht="15" customHeight="1">
      <c r="B38" s="39"/>
      <c r="C38" s="8" t="s">
        <v>192</v>
      </c>
      <c r="D38" s="8"/>
      <c r="E38" s="8"/>
      <c r="F38" s="8"/>
      <c r="G38" s="8"/>
      <c r="H38" s="8"/>
      <c r="I38" s="8"/>
      <c r="J38" s="50"/>
      <c r="K38" s="50"/>
      <c r="L38" s="50"/>
      <c r="M38" s="50"/>
      <c r="N38" s="12"/>
      <c r="O38" s="15"/>
      <c r="P38" s="15"/>
      <c r="Q38" s="15"/>
      <c r="R38" s="15"/>
      <c r="S38" s="12"/>
      <c r="T38" s="15"/>
      <c r="U38" s="15"/>
      <c r="V38" s="15"/>
      <c r="W38" s="15"/>
      <c r="X38" s="12"/>
      <c r="Y38" s="15"/>
      <c r="Z38" s="15"/>
      <c r="AA38" s="15"/>
      <c r="AB38" s="15"/>
    </row>
    <row r="39" spans="2:28" ht="15" customHeight="1">
      <c r="B39" s="39"/>
      <c r="C39" s="8" t="s">
        <v>189</v>
      </c>
      <c r="D39" s="8"/>
      <c r="E39" s="8"/>
      <c r="F39" s="8"/>
      <c r="G39" s="8"/>
      <c r="H39" s="8"/>
      <c r="I39" s="8"/>
      <c r="J39" s="51">
        <v>1315</v>
      </c>
      <c r="K39" s="51">
        <v>3011</v>
      </c>
      <c r="L39" s="51">
        <v>1315</v>
      </c>
      <c r="M39" s="51">
        <v>3011</v>
      </c>
      <c r="N39" s="12"/>
      <c r="O39" s="17" t="e">
        <f>+#REF!</f>
        <v>#REF!</v>
      </c>
      <c r="P39" s="17" t="e">
        <f>+#REF!</f>
        <v>#REF!</v>
      </c>
      <c r="Q39" s="17" t="e">
        <f>+#REF!</f>
        <v>#REF!</v>
      </c>
      <c r="R39" s="17" t="e">
        <f>+#REF!</f>
        <v>#REF!</v>
      </c>
      <c r="S39" s="12"/>
      <c r="T39" s="17" t="e">
        <f>+#REF!</f>
        <v>#REF!</v>
      </c>
      <c r="U39" s="17" t="e">
        <f>+#REF!</f>
        <v>#REF!</v>
      </c>
      <c r="V39" s="17" t="e">
        <f>+#REF!</f>
        <v>#REF!</v>
      </c>
      <c r="W39" s="17" t="e">
        <f>+#REF!</f>
        <v>#REF!</v>
      </c>
      <c r="X39" s="12"/>
      <c r="Y39" s="17" t="e">
        <f>+#REF!</f>
        <v>#REF!</v>
      </c>
      <c r="Z39" s="17" t="e">
        <f>+#REF!</f>
        <v>#REF!</v>
      </c>
      <c r="AA39" s="17" t="e">
        <f>+#REF!</f>
        <v>#REF!</v>
      </c>
      <c r="AB39" s="17" t="e">
        <f>+#REF!</f>
        <v>#REF!</v>
      </c>
    </row>
    <row r="40" spans="2:28" ht="6.75" customHeight="1">
      <c r="B40" s="39"/>
      <c r="C40" s="8"/>
      <c r="D40" s="8"/>
      <c r="E40" s="8"/>
      <c r="F40" s="8"/>
      <c r="G40" s="8"/>
      <c r="H40" s="8"/>
      <c r="I40" s="8"/>
      <c r="J40" s="50"/>
      <c r="K40" s="50"/>
      <c r="L40" s="50"/>
      <c r="M40" s="50"/>
      <c r="N40" s="12"/>
      <c r="O40" s="15"/>
      <c r="P40" s="15"/>
      <c r="Q40" s="15"/>
      <c r="R40" s="15"/>
      <c r="S40" s="12"/>
      <c r="T40" s="15"/>
      <c r="U40" s="15"/>
      <c r="V40" s="15"/>
      <c r="W40" s="15"/>
      <c r="X40" s="12"/>
      <c r="Y40" s="15"/>
      <c r="Z40" s="15"/>
      <c r="AA40" s="15"/>
      <c r="AB40" s="15"/>
    </row>
    <row r="41" spans="2:28" ht="12.75">
      <c r="B41" s="39" t="s">
        <v>20</v>
      </c>
      <c r="C41" s="8" t="s">
        <v>193</v>
      </c>
      <c r="D41" s="8"/>
      <c r="E41" s="8"/>
      <c r="F41" s="8"/>
      <c r="G41" s="8"/>
      <c r="H41" s="8"/>
      <c r="I41" s="8"/>
      <c r="J41" s="52">
        <v>0</v>
      </c>
      <c r="K41" s="52">
        <v>0</v>
      </c>
      <c r="L41" s="52">
        <v>0</v>
      </c>
      <c r="M41" s="52">
        <v>0</v>
      </c>
      <c r="N41" s="12"/>
      <c r="O41" s="22" t="e">
        <f>+#REF!</f>
        <v>#REF!</v>
      </c>
      <c r="P41" s="22" t="e">
        <f>+#REF!</f>
        <v>#REF!</v>
      </c>
      <c r="Q41" s="22" t="e">
        <f>+#REF!</f>
        <v>#REF!</v>
      </c>
      <c r="R41" s="22" t="e">
        <f>+#REF!</f>
        <v>#REF!</v>
      </c>
      <c r="S41" s="12"/>
      <c r="T41" s="22" t="e">
        <f>+#REF!</f>
        <v>#REF!</v>
      </c>
      <c r="U41" s="22" t="e">
        <f>+#REF!</f>
        <v>#REF!</v>
      </c>
      <c r="V41" s="22" t="e">
        <f>+#REF!</f>
        <v>#REF!</v>
      </c>
      <c r="W41" s="22" t="e">
        <f>+#REF!</f>
        <v>#REF!</v>
      </c>
      <c r="X41" s="12"/>
      <c r="Y41" s="22" t="e">
        <f>+#REF!</f>
        <v>#REF!</v>
      </c>
      <c r="Z41" s="22" t="e">
        <f>+#REF!</f>
        <v>#REF!</v>
      </c>
      <c r="AA41" s="22" t="e">
        <f>+#REF!</f>
        <v>#REF!</v>
      </c>
      <c r="AB41" s="22" t="e">
        <f>+#REF!</f>
        <v>#REF!</v>
      </c>
    </row>
    <row r="42" spans="2:28" ht="6.75" customHeight="1">
      <c r="B42" s="39"/>
      <c r="C42" s="8"/>
      <c r="D42" s="8"/>
      <c r="E42" s="8"/>
      <c r="F42" s="8"/>
      <c r="G42" s="8"/>
      <c r="H42" s="8"/>
      <c r="I42" s="8"/>
      <c r="J42" s="50"/>
      <c r="K42" s="50"/>
      <c r="L42" s="50"/>
      <c r="M42" s="50"/>
      <c r="N42" s="12"/>
      <c r="O42" s="15"/>
      <c r="P42" s="15"/>
      <c r="Q42" s="15"/>
      <c r="R42" s="15"/>
      <c r="S42" s="12"/>
      <c r="T42" s="15"/>
      <c r="U42" s="15"/>
      <c r="V42" s="15"/>
      <c r="W42" s="15"/>
      <c r="X42" s="12"/>
      <c r="Y42" s="15"/>
      <c r="Z42" s="15"/>
      <c r="AA42" s="15"/>
      <c r="AB42" s="15"/>
    </row>
    <row r="43" spans="2:28" ht="15" customHeight="1">
      <c r="B43" s="39" t="s">
        <v>21</v>
      </c>
      <c r="C43" s="8" t="s">
        <v>194</v>
      </c>
      <c r="D43" s="8"/>
      <c r="E43" s="8"/>
      <c r="F43" s="8"/>
      <c r="G43" s="8"/>
      <c r="H43" s="8"/>
      <c r="I43" s="8"/>
      <c r="J43" s="50"/>
      <c r="K43" s="50"/>
      <c r="L43" s="50"/>
      <c r="M43" s="50"/>
      <c r="N43" s="12"/>
      <c r="O43" s="15"/>
      <c r="P43" s="15"/>
      <c r="Q43" s="15"/>
      <c r="R43" s="15"/>
      <c r="S43" s="12"/>
      <c r="T43" s="15"/>
      <c r="U43" s="15"/>
      <c r="V43" s="15"/>
      <c r="W43" s="15"/>
      <c r="X43" s="12"/>
      <c r="Y43" s="15"/>
      <c r="Z43" s="15"/>
      <c r="AA43" s="15"/>
      <c r="AB43" s="15"/>
    </row>
    <row r="44" spans="2:28" ht="15" customHeight="1">
      <c r="B44" s="39"/>
      <c r="C44" s="8" t="s">
        <v>195</v>
      </c>
      <c r="D44" s="8"/>
      <c r="E44" s="8"/>
      <c r="F44" s="8"/>
      <c r="G44" s="8"/>
      <c r="H44" s="8"/>
      <c r="I44" s="8"/>
      <c r="J44" s="50"/>
      <c r="K44" s="50"/>
      <c r="L44" s="50"/>
      <c r="M44" s="50"/>
      <c r="N44" s="12"/>
      <c r="O44" s="15"/>
      <c r="P44" s="15"/>
      <c r="Q44" s="15"/>
      <c r="R44" s="15"/>
      <c r="S44" s="12"/>
      <c r="T44" s="15"/>
      <c r="U44" s="15"/>
      <c r="V44" s="15"/>
      <c r="W44" s="15"/>
      <c r="X44" s="12"/>
      <c r="Y44" s="15"/>
      <c r="Z44" s="15"/>
      <c r="AA44" s="15"/>
      <c r="AB44" s="15"/>
    </row>
    <row r="45" spans="2:28" ht="15" customHeight="1">
      <c r="B45" s="39"/>
      <c r="C45" s="8" t="s">
        <v>196</v>
      </c>
      <c r="D45" s="8"/>
      <c r="E45" s="8"/>
      <c r="F45" s="8"/>
      <c r="G45" s="8"/>
      <c r="H45" s="8"/>
      <c r="I45" s="8"/>
      <c r="J45" s="51">
        <v>1315</v>
      </c>
      <c r="K45" s="51">
        <v>3011</v>
      </c>
      <c r="L45" s="51">
        <v>1315</v>
      </c>
      <c r="M45" s="51">
        <v>3011</v>
      </c>
      <c r="N45" s="12"/>
      <c r="O45" s="17" t="e">
        <f>+#REF!</f>
        <v>#REF!</v>
      </c>
      <c r="P45" s="17" t="e">
        <f>+#REF!</f>
        <v>#REF!</v>
      </c>
      <c r="Q45" s="17" t="e">
        <f>+#REF!</f>
        <v>#REF!</v>
      </c>
      <c r="R45" s="17" t="e">
        <f>+#REF!</f>
        <v>#REF!</v>
      </c>
      <c r="S45" s="12"/>
      <c r="T45" s="17" t="e">
        <f>+#REF!</f>
        <v>#REF!</v>
      </c>
      <c r="U45" s="17" t="e">
        <f>+#REF!</f>
        <v>#REF!</v>
      </c>
      <c r="V45" s="17" t="e">
        <f>+#REF!</f>
        <v>#REF!</v>
      </c>
      <c r="W45" s="17" t="e">
        <f>+#REF!</f>
        <v>#REF!</v>
      </c>
      <c r="X45" s="12"/>
      <c r="Y45" s="17" t="e">
        <f>+#REF!</f>
        <v>#REF!</v>
      </c>
      <c r="Z45" s="17" t="e">
        <f>+#REF!</f>
        <v>#REF!</v>
      </c>
      <c r="AA45" s="17" t="e">
        <f>+#REF!</f>
        <v>#REF!</v>
      </c>
      <c r="AB45" s="17" t="e">
        <f>+#REF!</f>
        <v>#REF!</v>
      </c>
    </row>
    <row r="46" spans="2:28" ht="6.75" customHeight="1">
      <c r="B46" s="39"/>
      <c r="C46" s="8"/>
      <c r="D46" s="8"/>
      <c r="E46" s="8"/>
      <c r="F46" s="8"/>
      <c r="G46" s="8"/>
      <c r="H46" s="8"/>
      <c r="I46" s="8"/>
      <c r="J46" s="50"/>
      <c r="K46" s="50"/>
      <c r="L46" s="50"/>
      <c r="M46" s="50"/>
      <c r="N46" s="12"/>
      <c r="O46" s="15"/>
      <c r="P46" s="15"/>
      <c r="Q46" s="15"/>
      <c r="R46" s="15"/>
      <c r="S46" s="12"/>
      <c r="T46" s="15"/>
      <c r="U46" s="15"/>
      <c r="V46" s="15"/>
      <c r="W46" s="15"/>
      <c r="X46" s="12"/>
      <c r="Y46" s="15"/>
      <c r="Z46" s="15"/>
      <c r="AA46" s="15"/>
      <c r="AB46" s="15"/>
    </row>
    <row r="47" spans="2:28" ht="12.75">
      <c r="B47" s="39" t="s">
        <v>22</v>
      </c>
      <c r="C47" s="8" t="s">
        <v>197</v>
      </c>
      <c r="D47" s="8"/>
      <c r="E47" s="8"/>
      <c r="F47" s="8"/>
      <c r="G47" s="8"/>
      <c r="H47" s="8"/>
      <c r="I47" s="8"/>
      <c r="J47" s="52">
        <v>-383</v>
      </c>
      <c r="K47" s="52">
        <v>-669</v>
      </c>
      <c r="L47" s="52">
        <v>-383</v>
      </c>
      <c r="M47" s="52">
        <v>-669</v>
      </c>
      <c r="N47" s="12"/>
      <c r="O47" s="22" t="e">
        <f>+#REF!</f>
        <v>#REF!</v>
      </c>
      <c r="P47" s="22" t="e">
        <f>+#REF!</f>
        <v>#REF!</v>
      </c>
      <c r="Q47" s="22" t="e">
        <f>+#REF!</f>
        <v>#REF!</v>
      </c>
      <c r="R47" s="22" t="e">
        <f>+#REF!</f>
        <v>#REF!</v>
      </c>
      <c r="S47" s="12"/>
      <c r="T47" s="22" t="e">
        <f>+#REF!</f>
        <v>#REF!</v>
      </c>
      <c r="U47" s="22" t="e">
        <f>+#REF!</f>
        <v>#REF!</v>
      </c>
      <c r="V47" s="22" t="e">
        <f>+#REF!</f>
        <v>#REF!</v>
      </c>
      <c r="W47" s="22" t="e">
        <f>+#REF!</f>
        <v>#REF!</v>
      </c>
      <c r="X47" s="12"/>
      <c r="Y47" s="22" t="e">
        <f>+#REF!</f>
        <v>#REF!</v>
      </c>
      <c r="Z47" s="22" t="e">
        <f>+#REF!</f>
        <v>#REF!</v>
      </c>
      <c r="AA47" s="22" t="e">
        <f>+#REF!</f>
        <v>#REF!</v>
      </c>
      <c r="AB47" s="22" t="e">
        <f>+#REF!</f>
        <v>#REF!</v>
      </c>
    </row>
    <row r="48" spans="2:28" ht="6.75" customHeight="1">
      <c r="B48" s="39"/>
      <c r="C48" s="8"/>
      <c r="D48" s="8"/>
      <c r="E48" s="8"/>
      <c r="F48" s="8"/>
      <c r="G48" s="8"/>
      <c r="H48" s="8"/>
      <c r="I48" s="8"/>
      <c r="J48" s="50"/>
      <c r="K48" s="50"/>
      <c r="L48" s="50"/>
      <c r="M48" s="50"/>
      <c r="N48" s="12"/>
      <c r="O48" s="15"/>
      <c r="P48" s="15"/>
      <c r="Q48" s="15"/>
      <c r="R48" s="15"/>
      <c r="S48" s="12"/>
      <c r="T48" s="15"/>
      <c r="U48" s="15"/>
      <c r="V48" s="15"/>
      <c r="W48" s="15"/>
      <c r="X48" s="12"/>
      <c r="Y48" s="15"/>
      <c r="Z48" s="15"/>
      <c r="AA48" s="15"/>
      <c r="AB48" s="15"/>
    </row>
    <row r="49" spans="2:28" ht="15" customHeight="1">
      <c r="B49" s="39" t="s">
        <v>24</v>
      </c>
      <c r="C49" s="8" t="s">
        <v>24</v>
      </c>
      <c r="D49" s="8" t="s">
        <v>198</v>
      </c>
      <c r="E49" s="8"/>
      <c r="F49" s="8"/>
      <c r="G49" s="8"/>
      <c r="H49" s="8"/>
      <c r="I49" s="8"/>
      <c r="J49" s="50"/>
      <c r="K49" s="50"/>
      <c r="L49" s="50"/>
      <c r="M49" s="50"/>
      <c r="N49" s="12"/>
      <c r="O49" s="15"/>
      <c r="P49" s="15"/>
      <c r="Q49" s="15"/>
      <c r="R49" s="15"/>
      <c r="S49" s="12"/>
      <c r="T49" s="15"/>
      <c r="U49" s="15"/>
      <c r="V49" s="15"/>
      <c r="W49" s="15"/>
      <c r="X49" s="12"/>
      <c r="Y49" s="15"/>
      <c r="Z49" s="15"/>
      <c r="AA49" s="15"/>
      <c r="AB49" s="15"/>
    </row>
    <row r="50" spans="2:28" ht="15" customHeight="1">
      <c r="B50" s="39"/>
      <c r="C50" s="8"/>
      <c r="D50" s="8" t="s">
        <v>130</v>
      </c>
      <c r="E50" s="8"/>
      <c r="F50" s="8"/>
      <c r="G50" s="8"/>
      <c r="H50" s="8"/>
      <c r="I50" s="8"/>
      <c r="J50" s="51">
        <v>932</v>
      </c>
      <c r="K50" s="51">
        <v>2342</v>
      </c>
      <c r="L50" s="51">
        <v>932</v>
      </c>
      <c r="M50" s="51">
        <v>2342</v>
      </c>
      <c r="N50" s="12"/>
      <c r="O50" s="17" t="e">
        <f>+#REF!</f>
        <v>#REF!</v>
      </c>
      <c r="P50" s="17" t="e">
        <f>+#REF!</f>
        <v>#REF!</v>
      </c>
      <c r="Q50" s="17" t="e">
        <f>+#REF!</f>
        <v>#REF!</v>
      </c>
      <c r="R50" s="17" t="e">
        <f>+#REF!</f>
        <v>#REF!</v>
      </c>
      <c r="S50" s="12"/>
      <c r="T50" s="17" t="e">
        <f>+#REF!</f>
        <v>#REF!</v>
      </c>
      <c r="U50" s="17" t="e">
        <f>+#REF!</f>
        <v>#REF!</v>
      </c>
      <c r="V50" s="17" t="e">
        <f>+#REF!</f>
        <v>#REF!</v>
      </c>
      <c r="W50" s="17" t="e">
        <f>+#REF!</f>
        <v>#REF!</v>
      </c>
      <c r="X50" s="12"/>
      <c r="Y50" s="17" t="e">
        <f>+#REF!</f>
        <v>#REF!</v>
      </c>
      <c r="Z50" s="17" t="e">
        <f>+#REF!</f>
        <v>#REF!</v>
      </c>
      <c r="AA50" s="17" t="e">
        <f>+#REF!</f>
        <v>#REF!</v>
      </c>
      <c r="AB50" s="17" t="e">
        <f>+#REF!</f>
        <v>#REF!</v>
      </c>
    </row>
    <row r="51" spans="2:28" ht="6.75" customHeight="1">
      <c r="B51" s="39"/>
      <c r="C51" s="8"/>
      <c r="D51" s="8"/>
      <c r="E51" s="8"/>
      <c r="F51" s="8"/>
      <c r="G51" s="8"/>
      <c r="H51" s="8"/>
      <c r="I51" s="8"/>
      <c r="J51" s="50"/>
      <c r="K51" s="50"/>
      <c r="L51" s="50"/>
      <c r="M51" s="50"/>
      <c r="N51" s="12"/>
      <c r="O51" s="15"/>
      <c r="P51" s="15"/>
      <c r="Q51" s="15"/>
      <c r="R51" s="15"/>
      <c r="S51" s="12"/>
      <c r="T51" s="15"/>
      <c r="U51" s="15"/>
      <c r="V51" s="15"/>
      <c r="W51" s="15"/>
      <c r="X51" s="12"/>
      <c r="Y51" s="15"/>
      <c r="Z51" s="15"/>
      <c r="AA51" s="15"/>
      <c r="AB51" s="15"/>
    </row>
    <row r="52" spans="2:28" ht="12.75">
      <c r="B52" s="39"/>
      <c r="C52" s="8" t="s">
        <v>25</v>
      </c>
      <c r="D52" s="8" t="s">
        <v>199</v>
      </c>
      <c r="E52" s="8"/>
      <c r="F52" s="8"/>
      <c r="G52" s="8"/>
      <c r="H52" s="8"/>
      <c r="I52" s="8"/>
      <c r="J52" s="52">
        <v>-287</v>
      </c>
      <c r="K52" s="52">
        <v>-508</v>
      </c>
      <c r="L52" s="52">
        <v>-287</v>
      </c>
      <c r="M52" s="52">
        <v>-508</v>
      </c>
      <c r="N52" s="12"/>
      <c r="O52" s="22" t="e">
        <f>+#REF!</f>
        <v>#REF!</v>
      </c>
      <c r="P52" s="22" t="e">
        <f>+#REF!</f>
        <v>#REF!</v>
      </c>
      <c r="Q52" s="22" t="e">
        <f>+#REF!</f>
        <v>#REF!</v>
      </c>
      <c r="R52" s="22" t="e">
        <f>+#REF!</f>
        <v>#REF!</v>
      </c>
      <c r="S52" s="12"/>
      <c r="T52" s="22" t="e">
        <f>+#REF!</f>
        <v>#REF!</v>
      </c>
      <c r="U52" s="22" t="e">
        <f>+#REF!</f>
        <v>#REF!</v>
      </c>
      <c r="V52" s="22" t="e">
        <f>+#REF!</f>
        <v>#REF!</v>
      </c>
      <c r="W52" s="22" t="e">
        <f>+#REF!</f>
        <v>#REF!</v>
      </c>
      <c r="X52" s="12"/>
      <c r="Y52" s="22" t="e">
        <f>+#REF!</f>
        <v>#REF!</v>
      </c>
      <c r="Z52" s="22" t="e">
        <f>+#REF!</f>
        <v>#REF!</v>
      </c>
      <c r="AA52" s="22" t="e">
        <f>+#REF!</f>
        <v>#REF!</v>
      </c>
      <c r="AB52" s="22" t="e">
        <f>+#REF!</f>
        <v>#REF!</v>
      </c>
    </row>
    <row r="53" spans="2:28" ht="12" customHeight="1">
      <c r="B53" s="12"/>
      <c r="J53" s="31"/>
      <c r="K53" s="31"/>
      <c r="L53" s="31"/>
      <c r="M53" s="31"/>
      <c r="N53" s="12"/>
      <c r="O53" s="15"/>
      <c r="P53" s="15"/>
      <c r="Q53" s="15"/>
      <c r="R53" s="15"/>
      <c r="S53" s="12"/>
      <c r="T53" s="15"/>
      <c r="U53" s="15"/>
      <c r="V53" s="15"/>
      <c r="W53" s="15"/>
      <c r="X53" s="12"/>
      <c r="Y53" s="15"/>
      <c r="Z53" s="15"/>
      <c r="AA53" s="15"/>
      <c r="AB53" s="15"/>
    </row>
    <row r="54" spans="2:28" ht="12" customHeight="1">
      <c r="B54" s="12"/>
      <c r="J54" s="31"/>
      <c r="K54" s="31"/>
      <c r="L54" s="31"/>
      <c r="M54" s="31"/>
      <c r="N54" s="12"/>
      <c r="O54" s="15"/>
      <c r="P54" s="15"/>
      <c r="Q54" s="15"/>
      <c r="R54" s="15"/>
      <c r="S54" s="12"/>
      <c r="T54" s="15"/>
      <c r="U54" s="15"/>
      <c r="V54" s="15"/>
      <c r="W54" s="15"/>
      <c r="X54" s="12"/>
      <c r="Y54" s="15"/>
      <c r="Z54" s="15"/>
      <c r="AA54" s="15"/>
      <c r="AB54" s="15"/>
    </row>
    <row r="55" spans="2:28" ht="12" customHeight="1">
      <c r="B55" s="12"/>
      <c r="J55" s="31"/>
      <c r="K55" s="31"/>
      <c r="L55" s="31"/>
      <c r="M55" s="12" t="s">
        <v>118</v>
      </c>
      <c r="N55" s="12"/>
      <c r="O55" s="15"/>
      <c r="P55" s="15"/>
      <c r="Q55" s="15"/>
      <c r="R55" s="15"/>
      <c r="S55" s="12"/>
      <c r="T55" s="15"/>
      <c r="U55" s="15"/>
      <c r="V55" s="15"/>
      <c r="W55" s="15"/>
      <c r="X55" s="12"/>
      <c r="Y55" s="15"/>
      <c r="Z55" s="15"/>
      <c r="AA55" s="15"/>
      <c r="AB55" s="15"/>
    </row>
    <row r="56" spans="2:28" ht="12" customHeight="1">
      <c r="B56" s="12"/>
      <c r="J56" s="31"/>
      <c r="K56" s="31"/>
      <c r="L56" s="31"/>
      <c r="M56" s="12" t="s">
        <v>142</v>
      </c>
      <c r="N56" s="12"/>
      <c r="O56" s="15"/>
      <c r="P56" s="15"/>
      <c r="Q56" s="15"/>
      <c r="R56" s="15"/>
      <c r="S56" s="12"/>
      <c r="T56" s="15"/>
      <c r="U56" s="15"/>
      <c r="V56" s="15"/>
      <c r="W56" s="15"/>
      <c r="X56" s="12"/>
      <c r="Y56" s="15"/>
      <c r="Z56" s="15"/>
      <c r="AA56" s="15"/>
      <c r="AB56" s="15"/>
    </row>
    <row r="57" spans="2:28" ht="12" customHeight="1">
      <c r="B57" s="12"/>
      <c r="J57" s="31"/>
      <c r="K57" s="31"/>
      <c r="L57" s="31"/>
      <c r="M57" s="12"/>
      <c r="N57" s="12"/>
      <c r="O57" s="15"/>
      <c r="P57" s="15"/>
      <c r="Q57" s="15"/>
      <c r="R57" s="15"/>
      <c r="S57" s="12"/>
      <c r="T57" s="15"/>
      <c r="U57" s="15"/>
      <c r="V57" s="15"/>
      <c r="W57" s="15"/>
      <c r="X57" s="12"/>
      <c r="Y57" s="15"/>
      <c r="Z57" s="15"/>
      <c r="AA57" s="15"/>
      <c r="AB57" s="15"/>
    </row>
    <row r="58" spans="2:28" ht="12" customHeight="1">
      <c r="B58" s="12"/>
      <c r="J58" s="31"/>
      <c r="K58" s="31"/>
      <c r="L58" s="31"/>
      <c r="M58" s="12"/>
      <c r="N58" s="12"/>
      <c r="O58" s="15"/>
      <c r="P58" s="15"/>
      <c r="Q58" s="15"/>
      <c r="R58" s="15"/>
      <c r="S58" s="12"/>
      <c r="T58" s="15"/>
      <c r="U58" s="15"/>
      <c r="V58" s="15"/>
      <c r="W58" s="15"/>
      <c r="X58" s="12"/>
      <c r="Y58" s="15"/>
      <c r="Z58" s="15"/>
      <c r="AA58" s="15"/>
      <c r="AB58" s="15"/>
    </row>
    <row r="59" spans="2:28" ht="12" customHeight="1">
      <c r="B59" s="12"/>
      <c r="J59" s="31"/>
      <c r="K59" s="31"/>
      <c r="L59" s="31"/>
      <c r="M59" s="31"/>
      <c r="N59" s="12"/>
      <c r="O59" s="15"/>
      <c r="P59" s="15"/>
      <c r="Q59" s="15"/>
      <c r="R59" s="15"/>
      <c r="S59" s="12"/>
      <c r="T59" s="15"/>
      <c r="U59" s="15"/>
      <c r="V59" s="15"/>
      <c r="W59" s="15"/>
      <c r="X59" s="12"/>
      <c r="Y59" s="15"/>
      <c r="Z59" s="15"/>
      <c r="AA59" s="15"/>
      <c r="AB59" s="15"/>
    </row>
    <row r="60" spans="1:28" ht="12" customHeight="1">
      <c r="A60" s="8"/>
      <c r="B60" s="39"/>
      <c r="C60" s="8"/>
      <c r="D60" s="8"/>
      <c r="E60" s="8"/>
      <c r="F60" s="8"/>
      <c r="G60" s="8"/>
      <c r="H60" s="8"/>
      <c r="I60" s="8"/>
      <c r="J60" s="53" t="s">
        <v>136</v>
      </c>
      <c r="K60" s="54"/>
      <c r="L60" s="53" t="s">
        <v>137</v>
      </c>
      <c r="M60" s="54"/>
      <c r="N60" s="12"/>
      <c r="O60" s="15"/>
      <c r="P60" s="15"/>
      <c r="Q60" s="15"/>
      <c r="R60" s="15"/>
      <c r="S60" s="12"/>
      <c r="T60" s="15"/>
      <c r="U60" s="15"/>
      <c r="V60" s="15"/>
      <c r="W60" s="15"/>
      <c r="X60" s="12"/>
      <c r="Y60" s="15"/>
      <c r="Z60" s="15"/>
      <c r="AA60" s="15"/>
      <c r="AB60" s="15"/>
    </row>
    <row r="61" spans="1:28" ht="12" customHeight="1">
      <c r="A61" s="8"/>
      <c r="B61" s="39"/>
      <c r="C61" s="8"/>
      <c r="D61" s="8"/>
      <c r="E61" s="8"/>
      <c r="F61" s="8"/>
      <c r="G61" s="8"/>
      <c r="H61" s="8"/>
      <c r="I61" s="8"/>
      <c r="J61" s="55" t="s">
        <v>2</v>
      </c>
      <c r="K61" s="55" t="s">
        <v>3</v>
      </c>
      <c r="L61" s="55" t="s">
        <v>2</v>
      </c>
      <c r="M61" s="55" t="s">
        <v>3</v>
      </c>
      <c r="N61" s="12"/>
      <c r="O61" s="15"/>
      <c r="P61" s="15"/>
      <c r="Q61" s="15"/>
      <c r="R61" s="15"/>
      <c r="S61" s="12"/>
      <c r="T61" s="15"/>
      <c r="U61" s="15"/>
      <c r="V61" s="15"/>
      <c r="W61" s="15"/>
      <c r="X61" s="12"/>
      <c r="Y61" s="15"/>
      <c r="Z61" s="15"/>
      <c r="AA61" s="15"/>
      <c r="AB61" s="15"/>
    </row>
    <row r="62" spans="1:28" ht="12" customHeight="1">
      <c r="A62" s="8"/>
      <c r="B62" s="39"/>
      <c r="C62" s="8"/>
      <c r="D62" s="8"/>
      <c r="E62" s="8"/>
      <c r="F62" s="8"/>
      <c r="G62" s="8"/>
      <c r="H62" s="8"/>
      <c r="I62" s="8"/>
      <c r="J62" s="55" t="s">
        <v>4</v>
      </c>
      <c r="K62" s="55" t="s">
        <v>5</v>
      </c>
      <c r="L62" s="55" t="s">
        <v>4</v>
      </c>
      <c r="M62" s="55" t="s">
        <v>5</v>
      </c>
      <c r="N62" s="12"/>
      <c r="O62" s="15"/>
      <c r="P62" s="15"/>
      <c r="Q62" s="15"/>
      <c r="R62" s="15"/>
      <c r="S62" s="12"/>
      <c r="T62" s="15"/>
      <c r="U62" s="15"/>
      <c r="V62" s="15"/>
      <c r="W62" s="15"/>
      <c r="X62" s="12"/>
      <c r="Y62" s="15"/>
      <c r="Z62" s="15"/>
      <c r="AA62" s="15"/>
      <c r="AB62" s="15"/>
    </row>
    <row r="63" spans="1:28" ht="12" customHeight="1">
      <c r="A63" s="8"/>
      <c r="B63" s="39"/>
      <c r="C63" s="8"/>
      <c r="D63" s="8"/>
      <c r="E63" s="8"/>
      <c r="F63" s="8"/>
      <c r="G63" s="8"/>
      <c r="H63" s="8"/>
      <c r="I63" s="8"/>
      <c r="J63" s="55" t="s">
        <v>6</v>
      </c>
      <c r="K63" s="55" t="s">
        <v>6</v>
      </c>
      <c r="L63" s="55" t="s">
        <v>123</v>
      </c>
      <c r="M63" s="55" t="s">
        <v>124</v>
      </c>
      <c r="N63" s="12"/>
      <c r="O63" s="15"/>
      <c r="P63" s="15"/>
      <c r="Q63" s="15"/>
      <c r="R63" s="15"/>
      <c r="S63" s="12"/>
      <c r="T63" s="15"/>
      <c r="U63" s="15"/>
      <c r="V63" s="15"/>
      <c r="W63" s="15"/>
      <c r="X63" s="12"/>
      <c r="Y63" s="15"/>
      <c r="Z63" s="15"/>
      <c r="AA63" s="15"/>
      <c r="AB63" s="15"/>
    </row>
    <row r="64" spans="1:28" ht="12" customHeight="1">
      <c r="A64" s="8"/>
      <c r="B64" s="39"/>
      <c r="C64" s="8"/>
      <c r="D64" s="8"/>
      <c r="E64" s="8"/>
      <c r="F64" s="8"/>
      <c r="G64" s="8"/>
      <c r="H64" s="8"/>
      <c r="I64" s="8"/>
      <c r="J64" s="55" t="s">
        <v>146</v>
      </c>
      <c r="K64" s="55" t="s">
        <v>134</v>
      </c>
      <c r="L64" s="55" t="s">
        <v>146</v>
      </c>
      <c r="M64" s="55" t="s">
        <v>134</v>
      </c>
      <c r="N64" s="12"/>
      <c r="O64" s="15"/>
      <c r="P64" s="15"/>
      <c r="Q64" s="15"/>
      <c r="R64" s="15"/>
      <c r="S64" s="12"/>
      <c r="T64" s="15"/>
      <c r="U64" s="15"/>
      <c r="V64" s="15"/>
      <c r="W64" s="15"/>
      <c r="X64" s="12"/>
      <c r="Y64" s="15"/>
      <c r="Z64" s="15"/>
      <c r="AA64" s="15"/>
      <c r="AB64" s="15"/>
    </row>
    <row r="65" spans="1:28" ht="12" customHeight="1">
      <c r="A65" s="8"/>
      <c r="B65" s="39"/>
      <c r="C65" s="8"/>
      <c r="D65" s="8"/>
      <c r="E65" s="8"/>
      <c r="F65" s="8"/>
      <c r="G65" s="8"/>
      <c r="H65" s="8"/>
      <c r="I65" s="8"/>
      <c r="J65" s="56" t="s">
        <v>11</v>
      </c>
      <c r="K65" s="56" t="s">
        <v>11</v>
      </c>
      <c r="L65" s="56" t="s">
        <v>11</v>
      </c>
      <c r="M65" s="56" t="s">
        <v>11</v>
      </c>
      <c r="N65" s="12"/>
      <c r="O65" s="15"/>
      <c r="P65" s="15"/>
      <c r="Q65" s="15"/>
      <c r="R65" s="15"/>
      <c r="S65" s="12"/>
      <c r="T65" s="15"/>
      <c r="U65" s="15"/>
      <c r="V65" s="15"/>
      <c r="W65" s="15"/>
      <c r="X65" s="12"/>
      <c r="Y65" s="15"/>
      <c r="Z65" s="15"/>
      <c r="AA65" s="15"/>
      <c r="AB65" s="15"/>
    </row>
    <row r="66" spans="1:28" ht="12" customHeight="1">
      <c r="A66" s="8"/>
      <c r="B66" s="39"/>
      <c r="C66" s="8"/>
      <c r="D66" s="8"/>
      <c r="E66" s="8"/>
      <c r="F66" s="8"/>
      <c r="G66" s="8"/>
      <c r="H66" s="8"/>
      <c r="I66" s="8"/>
      <c r="J66" s="55"/>
      <c r="K66" s="55"/>
      <c r="L66" s="55"/>
      <c r="M66" s="55"/>
      <c r="N66" s="12"/>
      <c r="O66" s="15"/>
      <c r="P66" s="15"/>
      <c r="Q66" s="15"/>
      <c r="R66" s="15"/>
      <c r="S66" s="12"/>
      <c r="T66" s="15"/>
      <c r="U66" s="15"/>
      <c r="V66" s="15"/>
      <c r="W66" s="15"/>
      <c r="X66" s="12"/>
      <c r="Y66" s="15"/>
      <c r="Z66" s="15"/>
      <c r="AA66" s="15"/>
      <c r="AB66" s="15"/>
    </row>
    <row r="67" spans="1:28" ht="15" customHeight="1">
      <c r="A67" s="8"/>
      <c r="B67" s="39" t="s">
        <v>26</v>
      </c>
      <c r="C67" s="8" t="s">
        <v>200</v>
      </c>
      <c r="D67" s="8"/>
      <c r="E67" s="8"/>
      <c r="F67" s="8"/>
      <c r="G67" s="8"/>
      <c r="H67" s="8"/>
      <c r="I67" s="8"/>
      <c r="J67" s="50"/>
      <c r="K67" s="50"/>
      <c r="L67" s="50"/>
      <c r="M67" s="50"/>
      <c r="N67" s="12"/>
      <c r="O67" s="15"/>
      <c r="P67" s="15"/>
      <c r="Q67" s="15"/>
      <c r="R67" s="15"/>
      <c r="S67" s="12"/>
      <c r="T67" s="15"/>
      <c r="U67" s="15"/>
      <c r="V67" s="15"/>
      <c r="W67" s="15"/>
      <c r="X67" s="12"/>
      <c r="Y67" s="15"/>
      <c r="Z67" s="15"/>
      <c r="AA67" s="15"/>
      <c r="AB67" s="15"/>
    </row>
    <row r="68" spans="1:28" ht="15" customHeight="1">
      <c r="A68" s="8"/>
      <c r="B68" s="39"/>
      <c r="C68" s="8" t="s">
        <v>201</v>
      </c>
      <c r="D68" s="8"/>
      <c r="E68" s="8"/>
      <c r="F68" s="8"/>
      <c r="G68" s="8"/>
      <c r="H68" s="8"/>
      <c r="I68" s="8"/>
      <c r="J68" s="51">
        <v>0</v>
      </c>
      <c r="K68" s="51">
        <v>0</v>
      </c>
      <c r="L68" s="51">
        <v>0</v>
      </c>
      <c r="M68" s="51">
        <v>0</v>
      </c>
      <c r="N68" s="12"/>
      <c r="O68" s="17" t="e">
        <f>+#REF!</f>
        <v>#REF!</v>
      </c>
      <c r="P68" s="17" t="e">
        <f>+#REF!</f>
        <v>#REF!</v>
      </c>
      <c r="Q68" s="17" t="e">
        <f>+#REF!</f>
        <v>#REF!</v>
      </c>
      <c r="R68" s="17" t="e">
        <f>+#REF!</f>
        <v>#REF!</v>
      </c>
      <c r="S68" s="12"/>
      <c r="T68" s="17" t="e">
        <f>+#REF!</f>
        <v>#REF!</v>
      </c>
      <c r="U68" s="17" t="e">
        <f>+#REF!</f>
        <v>#REF!</v>
      </c>
      <c r="V68" s="17" t="e">
        <f>+#REF!</f>
        <v>#REF!</v>
      </c>
      <c r="W68" s="17" t="e">
        <f>+#REF!</f>
        <v>#REF!</v>
      </c>
      <c r="X68" s="12"/>
      <c r="Y68" s="17" t="e">
        <f>+#REF!</f>
        <v>#REF!</v>
      </c>
      <c r="Z68" s="17" t="e">
        <f>+#REF!</f>
        <v>#REF!</v>
      </c>
      <c r="AA68" s="17" t="e">
        <f>+#REF!</f>
        <v>#REF!</v>
      </c>
      <c r="AB68" s="17" t="e">
        <f>+#REF!</f>
        <v>#REF!</v>
      </c>
    </row>
    <row r="69" spans="1:28" ht="6.75" customHeight="1">
      <c r="A69" s="8"/>
      <c r="B69" s="39"/>
      <c r="C69" s="8"/>
      <c r="D69" s="8"/>
      <c r="E69" s="8"/>
      <c r="F69" s="8"/>
      <c r="G69" s="8"/>
      <c r="H69" s="8"/>
      <c r="I69" s="8"/>
      <c r="J69" s="50"/>
      <c r="K69" s="50"/>
      <c r="L69" s="50"/>
      <c r="M69" s="50"/>
      <c r="N69" s="12"/>
      <c r="O69" s="15"/>
      <c r="P69" s="15"/>
      <c r="Q69" s="15"/>
      <c r="R69" s="15"/>
      <c r="S69" s="12"/>
      <c r="T69" s="15"/>
      <c r="U69" s="15"/>
      <c r="V69" s="15"/>
      <c r="W69" s="15"/>
      <c r="X69" s="12"/>
      <c r="Y69" s="15"/>
      <c r="Z69" s="15"/>
      <c r="AA69" s="15"/>
      <c r="AB69" s="15"/>
    </row>
    <row r="70" spans="1:28" ht="12" customHeight="1">
      <c r="A70" s="8"/>
      <c r="B70" s="39" t="s">
        <v>27</v>
      </c>
      <c r="C70" s="8" t="s">
        <v>202</v>
      </c>
      <c r="D70" s="8"/>
      <c r="E70" s="8"/>
      <c r="F70" s="8"/>
      <c r="G70" s="8"/>
      <c r="H70" s="8"/>
      <c r="I70" s="8"/>
      <c r="J70" s="51">
        <v>645</v>
      </c>
      <c r="K70" s="51">
        <v>1834</v>
      </c>
      <c r="L70" s="51">
        <v>645</v>
      </c>
      <c r="M70" s="51">
        <v>1834</v>
      </c>
      <c r="N70" s="12"/>
      <c r="O70" s="17" t="e">
        <f>+#REF!</f>
        <v>#REF!</v>
      </c>
      <c r="P70" s="17" t="e">
        <f>+#REF!</f>
        <v>#REF!</v>
      </c>
      <c r="Q70" s="17" t="e">
        <f>+#REF!</f>
        <v>#REF!</v>
      </c>
      <c r="R70" s="17" t="e">
        <f>+#REF!</f>
        <v>#REF!</v>
      </c>
      <c r="S70" s="12"/>
      <c r="T70" s="17" t="e">
        <f>+#REF!</f>
        <v>#REF!</v>
      </c>
      <c r="U70" s="17" t="e">
        <f>+#REF!</f>
        <v>#REF!</v>
      </c>
      <c r="V70" s="17" t="e">
        <f>+#REF!</f>
        <v>#REF!</v>
      </c>
      <c r="W70" s="17" t="e">
        <f>+#REF!</f>
        <v>#REF!</v>
      </c>
      <c r="X70" s="12"/>
      <c r="Y70" s="17" t="e">
        <f>+#REF!</f>
        <v>#REF!</v>
      </c>
      <c r="Z70" s="17" t="e">
        <f>+#REF!</f>
        <v>#REF!</v>
      </c>
      <c r="AA70" s="17" t="e">
        <f>+#REF!</f>
        <v>#REF!</v>
      </c>
      <c r="AB70" s="17" t="e">
        <f>+#REF!</f>
        <v>#REF!</v>
      </c>
    </row>
    <row r="71" spans="1:28" ht="12" customHeight="1">
      <c r="A71" s="8"/>
      <c r="B71" s="39"/>
      <c r="C71" s="8" t="s">
        <v>203</v>
      </c>
      <c r="D71" s="8"/>
      <c r="E71" s="8"/>
      <c r="F71" s="8"/>
      <c r="G71" s="8"/>
      <c r="H71" s="8"/>
      <c r="I71" s="8"/>
      <c r="J71" s="51"/>
      <c r="K71" s="51"/>
      <c r="L71" s="51"/>
      <c r="M71" s="51"/>
      <c r="N71" s="12"/>
      <c r="O71" s="17"/>
      <c r="P71" s="17"/>
      <c r="Q71" s="17"/>
      <c r="R71" s="17"/>
      <c r="S71" s="12"/>
      <c r="T71" s="17"/>
      <c r="U71" s="17"/>
      <c r="V71" s="17"/>
      <c r="W71" s="17"/>
      <c r="X71" s="12"/>
      <c r="Y71" s="17"/>
      <c r="Z71" s="17"/>
      <c r="AA71" s="17"/>
      <c r="AB71" s="17"/>
    </row>
    <row r="72" spans="1:28" ht="6.75" customHeight="1">
      <c r="A72" s="8"/>
      <c r="B72" s="39"/>
      <c r="C72" s="8"/>
      <c r="D72" s="8"/>
      <c r="E72" s="8"/>
      <c r="F72" s="8"/>
      <c r="G72" s="8"/>
      <c r="H72" s="8"/>
      <c r="I72" s="8"/>
      <c r="J72" s="50"/>
      <c r="K72" s="50"/>
      <c r="L72" s="50"/>
      <c r="M72" s="50"/>
      <c r="N72" s="12"/>
      <c r="O72" s="15"/>
      <c r="P72" s="15"/>
      <c r="Q72" s="15"/>
      <c r="R72" s="15"/>
      <c r="S72" s="12"/>
      <c r="T72" s="15"/>
      <c r="U72" s="15"/>
      <c r="V72" s="15"/>
      <c r="W72" s="15"/>
      <c r="X72" s="12"/>
      <c r="Y72" s="15"/>
      <c r="Z72" s="15"/>
      <c r="AA72" s="15"/>
      <c r="AB72" s="15"/>
    </row>
    <row r="73" spans="1:28" ht="15" customHeight="1">
      <c r="A73" s="8"/>
      <c r="B73" s="39" t="s">
        <v>29</v>
      </c>
      <c r="C73" s="8" t="s">
        <v>24</v>
      </c>
      <c r="D73" s="8" t="s">
        <v>28</v>
      </c>
      <c r="E73" s="8"/>
      <c r="F73" s="8"/>
      <c r="G73" s="8"/>
      <c r="H73" s="8"/>
      <c r="I73" s="8"/>
      <c r="J73" s="50">
        <v>0</v>
      </c>
      <c r="K73" s="50">
        <v>0</v>
      </c>
      <c r="L73" s="50">
        <v>0</v>
      </c>
      <c r="M73" s="50">
        <v>0</v>
      </c>
      <c r="N73" s="12"/>
      <c r="O73" s="15"/>
      <c r="P73" s="15"/>
      <c r="Q73" s="15"/>
      <c r="R73" s="15"/>
      <c r="S73" s="12"/>
      <c r="T73" s="15"/>
      <c r="U73" s="15"/>
      <c r="V73" s="15"/>
      <c r="W73" s="15"/>
      <c r="X73" s="12"/>
      <c r="Y73" s="15"/>
      <c r="Z73" s="15"/>
      <c r="AA73" s="15"/>
      <c r="AB73" s="15"/>
    </row>
    <row r="74" spans="1:28" ht="15" customHeight="1">
      <c r="A74" s="8"/>
      <c r="B74" s="39"/>
      <c r="C74" s="8" t="s">
        <v>25</v>
      </c>
      <c r="D74" s="8" t="s">
        <v>204</v>
      </c>
      <c r="E74" s="8"/>
      <c r="F74" s="8"/>
      <c r="G74" s="8"/>
      <c r="H74" s="8"/>
      <c r="I74" s="8"/>
      <c r="J74" s="50">
        <v>0</v>
      </c>
      <c r="K74" s="50">
        <v>0</v>
      </c>
      <c r="L74" s="50">
        <v>0</v>
      </c>
      <c r="M74" s="50">
        <v>0</v>
      </c>
      <c r="N74" s="12"/>
      <c r="O74" s="15"/>
      <c r="P74" s="15"/>
      <c r="Q74" s="15"/>
      <c r="R74" s="15"/>
      <c r="S74" s="12"/>
      <c r="T74" s="15"/>
      <c r="U74" s="15"/>
      <c r="V74" s="15"/>
      <c r="W74" s="15"/>
      <c r="X74" s="12"/>
      <c r="Y74" s="15"/>
      <c r="Z74" s="15"/>
      <c r="AA74" s="15"/>
      <c r="AB74" s="15"/>
    </row>
    <row r="75" spans="1:28" ht="15" customHeight="1">
      <c r="A75" s="8"/>
      <c r="B75" s="39"/>
      <c r="C75" s="8" t="s">
        <v>206</v>
      </c>
      <c r="D75" s="8" t="s">
        <v>205</v>
      </c>
      <c r="E75" s="8"/>
      <c r="F75" s="8"/>
      <c r="G75" s="8"/>
      <c r="H75" s="8"/>
      <c r="I75" s="8"/>
      <c r="J75" s="50"/>
      <c r="K75" s="50"/>
      <c r="L75" s="50"/>
      <c r="M75" s="50"/>
      <c r="N75" s="12"/>
      <c r="O75" s="15"/>
      <c r="P75" s="15"/>
      <c r="Q75" s="15"/>
      <c r="R75" s="15"/>
      <c r="S75" s="12"/>
      <c r="T75" s="15"/>
      <c r="U75" s="15"/>
      <c r="V75" s="15"/>
      <c r="W75" s="15"/>
      <c r="X75" s="12"/>
      <c r="Y75" s="15"/>
      <c r="Z75" s="15"/>
      <c r="AA75" s="15"/>
      <c r="AB75" s="15"/>
    </row>
    <row r="76" spans="1:28" ht="15" customHeight="1" thickBot="1">
      <c r="A76" s="8"/>
      <c r="B76" s="39"/>
      <c r="C76" s="8"/>
      <c r="D76" s="8" t="s">
        <v>207</v>
      </c>
      <c r="E76" s="8"/>
      <c r="F76" s="8"/>
      <c r="G76" s="8"/>
      <c r="H76" s="8"/>
      <c r="I76" s="8"/>
      <c r="J76" s="34">
        <v>0</v>
      </c>
      <c r="K76" s="34">
        <v>0</v>
      </c>
      <c r="L76" s="34">
        <v>0</v>
      </c>
      <c r="M76" s="34">
        <v>0</v>
      </c>
      <c r="N76" s="12"/>
      <c r="O76" s="21" t="e">
        <f>+#REF!</f>
        <v>#REF!</v>
      </c>
      <c r="P76" s="21" t="e">
        <f>+#REF!</f>
        <v>#REF!</v>
      </c>
      <c r="Q76" s="21" t="e">
        <f>+#REF!</f>
        <v>#REF!</v>
      </c>
      <c r="R76" s="21" t="e">
        <f>+#REF!</f>
        <v>#REF!</v>
      </c>
      <c r="S76" s="12"/>
      <c r="T76" s="21" t="e">
        <f>+#REF!</f>
        <v>#REF!</v>
      </c>
      <c r="U76" s="21" t="e">
        <f>+#REF!</f>
        <v>#REF!</v>
      </c>
      <c r="V76" s="21" t="e">
        <f>+#REF!</f>
        <v>#REF!</v>
      </c>
      <c r="W76" s="21" t="e">
        <f>+#REF!</f>
        <v>#REF!</v>
      </c>
      <c r="X76" s="12"/>
      <c r="Y76" s="21" t="e">
        <f>+#REF!</f>
        <v>#REF!</v>
      </c>
      <c r="Z76" s="21" t="e">
        <f>+#REF!</f>
        <v>#REF!</v>
      </c>
      <c r="AA76" s="21" t="e">
        <f>+#REF!</f>
        <v>#REF!</v>
      </c>
      <c r="AB76" s="21" t="e">
        <f>+#REF!</f>
        <v>#REF!</v>
      </c>
    </row>
    <row r="77" spans="1:28" ht="12" customHeight="1" thickTop="1">
      <c r="A77" s="8"/>
      <c r="B77" s="39"/>
      <c r="C77" s="8"/>
      <c r="D77" s="8"/>
      <c r="E77" s="8"/>
      <c r="F77" s="8"/>
      <c r="G77" s="8"/>
      <c r="H77" s="8"/>
      <c r="I77" s="8"/>
      <c r="J77" s="50"/>
      <c r="K77" s="50"/>
      <c r="L77" s="50"/>
      <c r="M77" s="50"/>
      <c r="N77" s="12"/>
      <c r="O77" s="15"/>
      <c r="P77" s="15"/>
      <c r="Q77" s="15"/>
      <c r="R77" s="15"/>
      <c r="S77" s="12"/>
      <c r="T77" s="15"/>
      <c r="U77" s="15"/>
      <c r="V77" s="15"/>
      <c r="W77" s="15"/>
      <c r="X77" s="12"/>
      <c r="Y77" s="15"/>
      <c r="Z77" s="15"/>
      <c r="AA77" s="15"/>
      <c r="AB77" s="15"/>
    </row>
    <row r="78" spans="1:28" ht="12" customHeight="1">
      <c r="A78" s="8"/>
      <c r="B78" s="39" t="s">
        <v>208</v>
      </c>
      <c r="C78" s="8" t="s">
        <v>209</v>
      </c>
      <c r="D78" s="8"/>
      <c r="E78" s="8"/>
      <c r="F78" s="8"/>
      <c r="G78" s="8"/>
      <c r="H78" s="8"/>
      <c r="I78" s="8"/>
      <c r="J78" s="50"/>
      <c r="K78" s="50"/>
      <c r="L78" s="50"/>
      <c r="M78" s="50"/>
      <c r="N78" s="12"/>
      <c r="O78" s="15"/>
      <c r="P78" s="15"/>
      <c r="Q78" s="15"/>
      <c r="R78" s="15"/>
      <c r="S78" s="12"/>
      <c r="T78" s="15"/>
      <c r="U78" s="15"/>
      <c r="V78" s="15"/>
      <c r="W78" s="15"/>
      <c r="X78" s="12"/>
      <c r="Y78" s="15"/>
      <c r="Z78" s="15"/>
      <c r="AA78" s="15"/>
      <c r="AB78" s="15"/>
    </row>
    <row r="79" spans="1:28" ht="12" customHeight="1">
      <c r="A79" s="8"/>
      <c r="B79" s="39"/>
      <c r="C79" s="8" t="s">
        <v>210</v>
      </c>
      <c r="D79" s="8"/>
      <c r="E79" s="8"/>
      <c r="F79" s="8"/>
      <c r="G79" s="8"/>
      <c r="H79" s="8"/>
      <c r="I79" s="8"/>
      <c r="J79" s="50">
        <v>645</v>
      </c>
      <c r="K79" s="60">
        <v>1834</v>
      </c>
      <c r="L79" s="50">
        <v>645</v>
      </c>
      <c r="M79" s="60">
        <v>1834</v>
      </c>
      <c r="N79" s="12"/>
      <c r="O79" s="15"/>
      <c r="P79" s="15"/>
      <c r="Q79" s="15"/>
      <c r="R79" s="15"/>
      <c r="S79" s="12"/>
      <c r="T79" s="15"/>
      <c r="U79" s="15"/>
      <c r="V79" s="15"/>
      <c r="W79" s="15"/>
      <c r="X79" s="12"/>
      <c r="Y79" s="15"/>
      <c r="Z79" s="15"/>
      <c r="AA79" s="15"/>
      <c r="AB79" s="15"/>
    </row>
    <row r="80" spans="1:28" ht="5.25" customHeight="1">
      <c r="A80" s="8"/>
      <c r="B80" s="39"/>
      <c r="C80" s="8"/>
      <c r="D80" s="8"/>
      <c r="E80" s="8"/>
      <c r="F80" s="8"/>
      <c r="G80" s="8"/>
      <c r="H80" s="8"/>
      <c r="I80" s="8"/>
      <c r="J80" s="50"/>
      <c r="K80" s="50"/>
      <c r="L80" s="50"/>
      <c r="M80" s="50"/>
      <c r="N80" s="12"/>
      <c r="O80" s="15"/>
      <c r="P80" s="15"/>
      <c r="Q80" s="15"/>
      <c r="R80" s="15"/>
      <c r="S80" s="12"/>
      <c r="T80" s="15"/>
      <c r="U80" s="15"/>
      <c r="V80" s="15"/>
      <c r="W80" s="15"/>
      <c r="X80" s="12"/>
      <c r="Y80" s="15"/>
      <c r="Z80" s="15"/>
      <c r="AA80" s="15"/>
      <c r="AB80" s="15"/>
    </row>
    <row r="81" spans="1:28" ht="15" customHeight="1">
      <c r="A81" s="8"/>
      <c r="B81" s="39">
        <v>3</v>
      </c>
      <c r="C81" s="8" t="s">
        <v>211</v>
      </c>
      <c r="D81" s="8"/>
      <c r="E81" s="8"/>
      <c r="F81" s="8"/>
      <c r="G81" s="8"/>
      <c r="H81" s="8"/>
      <c r="I81" s="8"/>
      <c r="J81" s="50"/>
      <c r="K81" s="50"/>
      <c r="L81" s="50"/>
      <c r="M81" s="50"/>
      <c r="N81" s="12"/>
      <c r="O81" s="15"/>
      <c r="P81" s="15"/>
      <c r="Q81" s="15"/>
      <c r="R81" s="15"/>
      <c r="S81" s="12"/>
      <c r="T81" s="15"/>
      <c r="U81" s="15"/>
      <c r="V81" s="15"/>
      <c r="W81" s="15"/>
      <c r="X81" s="12"/>
      <c r="Y81" s="15"/>
      <c r="Z81" s="15"/>
      <c r="AA81" s="15"/>
      <c r="AB81" s="15"/>
    </row>
    <row r="82" spans="1:28" ht="15" customHeight="1">
      <c r="A82" s="8"/>
      <c r="B82" s="39"/>
      <c r="C82" s="8" t="s">
        <v>128</v>
      </c>
      <c r="D82" s="8"/>
      <c r="E82" s="8"/>
      <c r="F82" s="8"/>
      <c r="G82" s="8"/>
      <c r="H82" s="8"/>
      <c r="I82" s="8"/>
      <c r="J82" s="50"/>
      <c r="K82" s="50"/>
      <c r="L82" s="50"/>
      <c r="M82" s="50"/>
      <c r="N82" s="12"/>
      <c r="O82" s="15"/>
      <c r="P82" s="15"/>
      <c r="Q82" s="15"/>
      <c r="R82" s="15"/>
      <c r="S82" s="12"/>
      <c r="T82" s="15"/>
      <c r="U82" s="15"/>
      <c r="V82" s="15"/>
      <c r="W82" s="15"/>
      <c r="X82" s="12"/>
      <c r="Y82" s="15"/>
      <c r="Z82" s="15"/>
      <c r="AA82" s="15"/>
      <c r="AB82" s="15"/>
    </row>
    <row r="83" spans="1:28" ht="15" customHeight="1">
      <c r="A83" s="8"/>
      <c r="B83" s="39"/>
      <c r="C83" s="8" t="s">
        <v>129</v>
      </c>
      <c r="D83" s="8"/>
      <c r="E83" s="8"/>
      <c r="F83" s="8"/>
      <c r="G83" s="8"/>
      <c r="H83" s="8"/>
      <c r="I83" s="8"/>
      <c r="J83" s="50"/>
      <c r="K83" s="50"/>
      <c r="L83" s="50"/>
      <c r="M83" s="50"/>
      <c r="N83" s="12"/>
      <c r="O83" s="15"/>
      <c r="P83" s="15"/>
      <c r="Q83" s="15"/>
      <c r="R83" s="15"/>
      <c r="S83" s="12"/>
      <c r="T83" s="15"/>
      <c r="U83" s="15"/>
      <c r="V83" s="15"/>
      <c r="W83" s="15"/>
      <c r="X83" s="12"/>
      <c r="Y83" s="15"/>
      <c r="Z83" s="15"/>
      <c r="AA83" s="15"/>
      <c r="AB83" s="15"/>
    </row>
    <row r="84" spans="1:28" ht="6.75" customHeight="1">
      <c r="A84" s="8"/>
      <c r="B84" s="39"/>
      <c r="C84" s="8"/>
      <c r="D84" s="8"/>
      <c r="E84" s="8"/>
      <c r="F84" s="8"/>
      <c r="G84" s="8"/>
      <c r="H84" s="8"/>
      <c r="I84" s="8"/>
      <c r="J84" s="50"/>
      <c r="K84" s="50"/>
      <c r="L84" s="50"/>
      <c r="M84" s="50"/>
      <c r="N84" s="12"/>
      <c r="O84" s="15"/>
      <c r="P84" s="15"/>
      <c r="Q84" s="15"/>
      <c r="R84" s="15"/>
      <c r="S84" s="12"/>
      <c r="T84" s="15"/>
      <c r="U84" s="15"/>
      <c r="V84" s="15"/>
      <c r="W84" s="15"/>
      <c r="X84" s="12"/>
      <c r="Y84" s="15"/>
      <c r="Z84" s="15"/>
      <c r="AA84" s="15"/>
      <c r="AB84" s="15"/>
    </row>
    <row r="85" spans="1:28" ht="15" customHeight="1">
      <c r="A85" s="8"/>
      <c r="B85" s="39"/>
      <c r="C85" s="8" t="s">
        <v>12</v>
      </c>
      <c r="D85" s="8" t="s">
        <v>212</v>
      </c>
      <c r="E85" s="8"/>
      <c r="F85" s="8"/>
      <c r="G85" s="8"/>
      <c r="H85" s="8"/>
      <c r="I85" s="8"/>
      <c r="J85" s="50"/>
      <c r="K85" s="50"/>
      <c r="L85" s="50"/>
      <c r="M85" s="50"/>
      <c r="N85" s="12"/>
      <c r="O85" s="15"/>
      <c r="P85" s="15"/>
      <c r="Q85" s="15"/>
      <c r="R85" s="15"/>
      <c r="S85" s="12"/>
      <c r="T85" s="15"/>
      <c r="U85" s="15"/>
      <c r="V85" s="15"/>
      <c r="W85" s="15"/>
      <c r="X85" s="12"/>
      <c r="Y85" s="15"/>
      <c r="Z85" s="15"/>
      <c r="AA85" s="15"/>
      <c r="AB85" s="15"/>
    </row>
    <row r="86" spans="1:28" ht="15" customHeight="1">
      <c r="A86" s="8"/>
      <c r="B86" s="39"/>
      <c r="C86" s="8"/>
      <c r="D86" s="8" t="s">
        <v>213</v>
      </c>
      <c r="E86" s="8"/>
      <c r="F86" s="8"/>
      <c r="G86" s="8"/>
      <c r="H86" s="8"/>
      <c r="I86" s="8"/>
      <c r="J86" s="57">
        <v>1.27</v>
      </c>
      <c r="K86" s="57">
        <v>3.601593261537342</v>
      </c>
      <c r="L86" s="57">
        <v>1.27</v>
      </c>
      <c r="M86" s="57">
        <v>3.601593261537342</v>
      </c>
      <c r="N86" s="12"/>
      <c r="O86" s="18" t="e">
        <f>+#REF!</f>
        <v>#REF!</v>
      </c>
      <c r="P86" s="18" t="e">
        <f>+#REF!</f>
        <v>#REF!</v>
      </c>
      <c r="Q86" s="18" t="e">
        <f>+#REF!</f>
        <v>#REF!</v>
      </c>
      <c r="R86" s="18" t="e">
        <f>+#REF!</f>
        <v>#REF!</v>
      </c>
      <c r="S86" s="12"/>
      <c r="T86" s="18" t="e">
        <f>+#REF!</f>
        <v>#REF!</v>
      </c>
      <c r="U86" s="18" t="e">
        <f>+#REF!</f>
        <v>#REF!</v>
      </c>
      <c r="V86" s="18" t="e">
        <f>+#REF!</f>
        <v>#REF!</v>
      </c>
      <c r="W86" s="18" t="e">
        <f>+#REF!</f>
        <v>#REF!</v>
      </c>
      <c r="X86" s="12"/>
      <c r="Y86" s="18" t="e">
        <f>+#REF!</f>
        <v>#REF!</v>
      </c>
      <c r="Z86" s="18" t="e">
        <f>+#REF!</f>
        <v>#REF!</v>
      </c>
      <c r="AA86" s="18" t="e">
        <f>+#REF!</f>
        <v>#REF!</v>
      </c>
      <c r="AB86" s="18" t="e">
        <f>+#REF!</f>
        <v>#REF!</v>
      </c>
    </row>
    <row r="87" spans="1:28" ht="6.75" customHeight="1">
      <c r="A87" s="8"/>
      <c r="B87" s="39"/>
      <c r="C87" s="8"/>
      <c r="D87" s="8"/>
      <c r="E87" s="8"/>
      <c r="F87" s="8"/>
      <c r="G87" s="8"/>
      <c r="H87" s="8"/>
      <c r="I87" s="8"/>
      <c r="J87" s="57"/>
      <c r="K87" s="57"/>
      <c r="L87" s="57"/>
      <c r="M87" s="57"/>
      <c r="N87" s="12"/>
      <c r="O87" s="18"/>
      <c r="P87" s="18"/>
      <c r="Q87" s="18"/>
      <c r="R87" s="18"/>
      <c r="S87" s="12"/>
      <c r="T87" s="18"/>
      <c r="U87" s="18"/>
      <c r="V87" s="18"/>
      <c r="W87" s="18"/>
      <c r="X87" s="12"/>
      <c r="Y87" s="18"/>
      <c r="Z87" s="18"/>
      <c r="AA87" s="18"/>
      <c r="AB87" s="18"/>
    </row>
    <row r="88" spans="1:28" ht="12.75">
      <c r="A88" s="8"/>
      <c r="B88" s="39"/>
      <c r="C88" s="8" t="s">
        <v>14</v>
      </c>
      <c r="D88" s="8" t="s">
        <v>214</v>
      </c>
      <c r="E88" s="8"/>
      <c r="F88" s="8"/>
      <c r="G88" s="8"/>
      <c r="H88" s="8"/>
      <c r="I88" s="8"/>
      <c r="J88" s="59">
        <v>0</v>
      </c>
      <c r="K88" s="59">
        <v>0</v>
      </c>
      <c r="L88" s="59">
        <v>0</v>
      </c>
      <c r="M88" s="59">
        <v>0</v>
      </c>
      <c r="N88" s="12"/>
      <c r="O88" s="19" t="e">
        <f>+#REF!</f>
        <v>#REF!</v>
      </c>
      <c r="P88" s="19" t="e">
        <f>+#REF!</f>
        <v>#REF!</v>
      </c>
      <c r="Q88" s="19" t="e">
        <f>+#REF!</f>
        <v>#REF!</v>
      </c>
      <c r="R88" s="19" t="e">
        <f>+#REF!</f>
        <v>#REF!</v>
      </c>
      <c r="S88" s="12"/>
      <c r="T88" s="19" t="e">
        <f>+#REF!</f>
        <v>#REF!</v>
      </c>
      <c r="U88" s="19" t="e">
        <f>+#REF!</f>
        <v>#REF!</v>
      </c>
      <c r="V88" s="19" t="e">
        <f>+#REF!</f>
        <v>#REF!</v>
      </c>
      <c r="W88" s="19" t="e">
        <f>+#REF!</f>
        <v>#REF!</v>
      </c>
      <c r="X88" s="12"/>
      <c r="Y88" s="19" t="e">
        <f>+#REF!</f>
        <v>#REF!</v>
      </c>
      <c r="Z88" s="19" t="e">
        <f>+#REF!</f>
        <v>#REF!</v>
      </c>
      <c r="AA88" s="19" t="e">
        <f>+#REF!</f>
        <v>#REF!</v>
      </c>
      <c r="AB88" s="19" t="e">
        <f>+#REF!</f>
        <v>#REF!</v>
      </c>
    </row>
    <row r="89" spans="1:28" ht="6.75" customHeight="1">
      <c r="A89" s="8"/>
      <c r="B89" s="39"/>
      <c r="C89" s="8"/>
      <c r="D89" s="8"/>
      <c r="E89" s="8"/>
      <c r="F89" s="8"/>
      <c r="G89" s="8"/>
      <c r="H89" s="8"/>
      <c r="I89" s="8"/>
      <c r="J89" s="58"/>
      <c r="K89" s="58"/>
      <c r="L89" s="58"/>
      <c r="M89" s="58"/>
      <c r="N89" s="12"/>
      <c r="O89" s="19"/>
      <c r="P89" s="19"/>
      <c r="Q89" s="19"/>
      <c r="R89" s="19"/>
      <c r="S89" s="12"/>
      <c r="T89" s="19"/>
      <c r="U89" s="19"/>
      <c r="V89" s="19"/>
      <c r="W89" s="19"/>
      <c r="X89" s="12"/>
      <c r="Y89" s="19"/>
      <c r="Z89" s="19"/>
      <c r="AA89" s="19"/>
      <c r="AB89" s="19"/>
    </row>
    <row r="90" spans="1:28" ht="12" customHeight="1">
      <c r="A90" s="8"/>
      <c r="B90" s="39"/>
      <c r="C90" s="8"/>
      <c r="D90" s="8"/>
      <c r="E90" s="8"/>
      <c r="F90" s="8"/>
      <c r="G90" s="8"/>
      <c r="H90" s="8"/>
      <c r="I90" s="8"/>
      <c r="J90" s="58"/>
      <c r="K90" s="58"/>
      <c r="L90" s="58"/>
      <c r="M90" s="58"/>
      <c r="N90" s="12"/>
      <c r="O90" s="19"/>
      <c r="P90" s="19"/>
      <c r="Q90" s="19"/>
      <c r="R90" s="19"/>
      <c r="S90" s="12"/>
      <c r="T90" s="19"/>
      <c r="U90" s="19"/>
      <c r="V90" s="19"/>
      <c r="W90" s="19"/>
      <c r="X90" s="12"/>
      <c r="Y90" s="19"/>
      <c r="Z90" s="19"/>
      <c r="AA90" s="19"/>
      <c r="AB90" s="19"/>
    </row>
    <row r="91" spans="1:28" ht="12.75">
      <c r="A91" s="8"/>
      <c r="B91" s="39">
        <v>4</v>
      </c>
      <c r="C91" s="8" t="s">
        <v>12</v>
      </c>
      <c r="D91" s="8" t="s">
        <v>131</v>
      </c>
      <c r="E91" s="8"/>
      <c r="F91" s="8"/>
      <c r="G91" s="8"/>
      <c r="H91" s="8"/>
      <c r="I91" s="8"/>
      <c r="J91" s="58">
        <v>0</v>
      </c>
      <c r="K91" s="58">
        <v>0</v>
      </c>
      <c r="L91" s="58">
        <v>0</v>
      </c>
      <c r="M91" s="58">
        <v>0</v>
      </c>
      <c r="N91" s="12"/>
      <c r="O91" s="19"/>
      <c r="P91" s="19"/>
      <c r="Q91" s="19">
        <f>+B_S!I69/100</f>
        <v>1.9948288548973223</v>
      </c>
      <c r="R91" s="19">
        <f>+B_S!J69/100</f>
        <v>2.099115084461427</v>
      </c>
      <c r="S91" s="12"/>
      <c r="T91" s="19"/>
      <c r="U91" s="19"/>
      <c r="V91" s="19">
        <f>+B_S!L69/100</f>
        <v>2.1130309180502618</v>
      </c>
      <c r="W91" s="19">
        <f>+B_S!M69/100</f>
        <v>2.099115084461427</v>
      </c>
      <c r="X91" s="12"/>
      <c r="Y91" s="19"/>
      <c r="Z91" s="19"/>
      <c r="AA91" s="19">
        <f>+B_S!O69/100</f>
        <v>2.0997336689425796</v>
      </c>
      <c r="AB91" s="19">
        <f>+B_S!P69/100</f>
        <v>2.099115084461427</v>
      </c>
    </row>
    <row r="92" spans="1:28" ht="6.75" customHeight="1">
      <c r="A92" s="8"/>
      <c r="B92" s="39"/>
      <c r="C92" s="8"/>
      <c r="D92" s="8"/>
      <c r="E92" s="8"/>
      <c r="F92" s="8"/>
      <c r="G92" s="8"/>
      <c r="H92" s="8"/>
      <c r="I92" s="8"/>
      <c r="J92" s="58"/>
      <c r="K92" s="58"/>
      <c r="L92" s="58"/>
      <c r="M92" s="58"/>
      <c r="N92" s="12"/>
      <c r="O92" s="19"/>
      <c r="P92" s="19"/>
      <c r="Q92" s="19"/>
      <c r="R92" s="19"/>
      <c r="S92" s="12"/>
      <c r="T92" s="19"/>
      <c r="U92" s="19"/>
      <c r="V92" s="19"/>
      <c r="W92" s="19"/>
      <c r="X92" s="12"/>
      <c r="Y92" s="19"/>
      <c r="Z92" s="19"/>
      <c r="AA92" s="19"/>
      <c r="AB92" s="19"/>
    </row>
    <row r="93" spans="1:28" ht="12" customHeight="1">
      <c r="A93" s="8"/>
      <c r="B93" s="39"/>
      <c r="C93" s="8" t="s">
        <v>14</v>
      </c>
      <c r="D93" s="8" t="s">
        <v>127</v>
      </c>
      <c r="E93" s="8"/>
      <c r="F93" s="8"/>
      <c r="G93" s="8"/>
      <c r="H93" s="8"/>
      <c r="I93" s="8"/>
      <c r="J93" s="58">
        <v>0</v>
      </c>
      <c r="K93" s="58">
        <v>0</v>
      </c>
      <c r="L93" s="58">
        <v>0</v>
      </c>
      <c r="M93" s="58">
        <v>0</v>
      </c>
      <c r="N93" s="12"/>
      <c r="O93" s="19"/>
      <c r="P93" s="19"/>
      <c r="Q93" s="19"/>
      <c r="R93" s="19"/>
      <c r="S93" s="12"/>
      <c r="T93" s="19"/>
      <c r="U93" s="19"/>
      <c r="V93" s="19"/>
      <c r="W93" s="19"/>
      <c r="X93" s="12"/>
      <c r="Y93" s="19"/>
      <c r="Z93" s="19"/>
      <c r="AA93" s="19"/>
      <c r="AB93" s="19"/>
    </row>
    <row r="94" spans="1:28" ht="12" customHeight="1">
      <c r="A94" s="8"/>
      <c r="B94" s="39"/>
      <c r="C94" s="8"/>
      <c r="D94" s="8"/>
      <c r="E94" s="8"/>
      <c r="F94" s="8"/>
      <c r="G94" s="8"/>
      <c r="H94" s="8"/>
      <c r="I94" s="8"/>
      <c r="J94" s="58"/>
      <c r="K94" s="58"/>
      <c r="L94" s="58"/>
      <c r="M94" s="58"/>
      <c r="N94" s="12"/>
      <c r="O94" s="19"/>
      <c r="P94" s="19"/>
      <c r="Q94" s="19"/>
      <c r="R94" s="19"/>
      <c r="S94" s="12"/>
      <c r="T94" s="19"/>
      <c r="U94" s="19"/>
      <c r="V94" s="19"/>
      <c r="W94" s="19"/>
      <c r="X94" s="12"/>
      <c r="Y94" s="19"/>
      <c r="Z94" s="19"/>
      <c r="AA94" s="19"/>
      <c r="AB94" s="19"/>
    </row>
    <row r="95" spans="1:28" ht="15" customHeight="1">
      <c r="A95" s="8"/>
      <c r="B95" s="39"/>
      <c r="C95" s="8"/>
      <c r="D95" s="8"/>
      <c r="E95" s="8"/>
      <c r="F95" s="8"/>
      <c r="G95" s="8"/>
      <c r="H95" s="8"/>
      <c r="I95" s="8"/>
      <c r="J95" s="66" t="s">
        <v>215</v>
      </c>
      <c r="K95" s="66"/>
      <c r="L95" s="66" t="s">
        <v>216</v>
      </c>
      <c r="M95" s="66"/>
      <c r="N95" s="12"/>
      <c r="O95" s="19"/>
      <c r="P95" s="19"/>
      <c r="Q95" s="19"/>
      <c r="R95" s="19"/>
      <c r="S95" s="12"/>
      <c r="T95" s="19"/>
      <c r="U95" s="19"/>
      <c r="V95" s="19"/>
      <c r="W95" s="19"/>
      <c r="X95" s="12"/>
      <c r="Y95" s="19"/>
      <c r="Z95" s="19"/>
      <c r="AA95" s="19"/>
      <c r="AB95" s="19"/>
    </row>
    <row r="96" spans="1:28" ht="15" customHeight="1">
      <c r="A96" s="8"/>
      <c r="B96" s="39">
        <v>5</v>
      </c>
      <c r="C96" s="8" t="s">
        <v>126</v>
      </c>
      <c r="D96" s="8"/>
      <c r="E96" s="8"/>
      <c r="F96" s="8"/>
      <c r="G96" s="8"/>
      <c r="H96" s="8"/>
      <c r="I96" s="8"/>
      <c r="J96" s="67">
        <v>2.13</v>
      </c>
      <c r="K96" s="68"/>
      <c r="L96" s="67">
        <v>2.12</v>
      </c>
      <c r="M96" s="68"/>
      <c r="N96" s="12"/>
      <c r="O96" s="19"/>
      <c r="P96" s="19"/>
      <c r="Q96" s="19"/>
      <c r="R96" s="19"/>
      <c r="S96" s="12"/>
      <c r="T96" s="19"/>
      <c r="U96" s="19"/>
      <c r="V96" s="19"/>
      <c r="W96" s="19"/>
      <c r="X96" s="12"/>
      <c r="Y96" s="19">
        <v>5</v>
      </c>
      <c r="Z96" s="19"/>
      <c r="AA96" s="19">
        <v>5</v>
      </c>
      <c r="AB96" s="19">
        <v>5</v>
      </c>
    </row>
    <row r="97" spans="1:28" ht="12.75">
      <c r="A97" s="8"/>
      <c r="B97" s="39"/>
      <c r="C97" s="8"/>
      <c r="D97" s="8"/>
      <c r="E97" s="8"/>
      <c r="F97" s="8"/>
      <c r="G97" s="8"/>
      <c r="H97" s="8"/>
      <c r="I97" s="8"/>
      <c r="J97" s="61"/>
      <c r="K97" s="62"/>
      <c r="L97" s="61"/>
      <c r="M97" s="62"/>
      <c r="N97" s="12"/>
      <c r="O97" s="19"/>
      <c r="P97" s="19"/>
      <c r="Q97" s="19"/>
      <c r="R97" s="19"/>
      <c r="S97" s="12"/>
      <c r="T97" s="19"/>
      <c r="U97" s="19"/>
      <c r="V97" s="19"/>
      <c r="W97" s="19"/>
      <c r="X97" s="12"/>
      <c r="Y97" s="19"/>
      <c r="Z97" s="19"/>
      <c r="AA97" s="19"/>
      <c r="AB97" s="19"/>
    </row>
    <row r="98" spans="1:28" ht="12.75">
      <c r="A98" s="8"/>
      <c r="B98" s="39"/>
      <c r="C98" s="8"/>
      <c r="D98" s="8"/>
      <c r="E98" s="8"/>
      <c r="F98" s="8"/>
      <c r="G98" s="8"/>
      <c r="H98" s="8"/>
      <c r="I98" s="8"/>
      <c r="J98" s="61"/>
      <c r="K98" s="62"/>
      <c r="L98" s="61"/>
      <c r="M98" s="62"/>
      <c r="N98" s="12"/>
      <c r="O98" s="19"/>
      <c r="P98" s="19"/>
      <c r="Q98" s="19"/>
      <c r="R98" s="19"/>
      <c r="S98" s="12"/>
      <c r="T98" s="19"/>
      <c r="U98" s="19"/>
      <c r="V98" s="19"/>
      <c r="W98" s="19"/>
      <c r="X98" s="12"/>
      <c r="Y98" s="19"/>
      <c r="Z98" s="19"/>
      <c r="AA98" s="19"/>
      <c r="AB98" s="19"/>
    </row>
    <row r="99" spans="1:28" ht="12.75">
      <c r="A99" s="8"/>
      <c r="B99" s="8"/>
      <c r="C99" s="8"/>
      <c r="D99" s="8"/>
      <c r="E99" s="8"/>
      <c r="F99" s="8"/>
      <c r="G99" s="8"/>
      <c r="H99" s="8"/>
      <c r="I99" s="8"/>
      <c r="J99" s="63"/>
      <c r="K99" s="64"/>
      <c r="L99" s="63"/>
      <c r="M99" s="64"/>
      <c r="N99" s="12"/>
      <c r="O99" s="20"/>
      <c r="P99" s="20"/>
      <c r="Q99" s="20"/>
      <c r="R99" s="20"/>
      <c r="S99" s="12"/>
      <c r="T99" s="20"/>
      <c r="U99" s="20"/>
      <c r="V99" s="20"/>
      <c r="W99" s="20"/>
      <c r="X99" s="12"/>
      <c r="Y99" s="20"/>
      <c r="Z99" s="20"/>
      <c r="AA99" s="20"/>
      <c r="AB99" s="20"/>
    </row>
    <row r="100" spans="1:13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</sheetData>
  <mergeCells count="4">
    <mergeCell ref="J95:K95"/>
    <mergeCell ref="L95:M95"/>
    <mergeCell ref="J96:K96"/>
    <mergeCell ref="L96:M96"/>
  </mergeCells>
  <printOptions/>
  <pageMargins left="0.77" right="0.24" top="0.79" bottom="0.25" header="0" footer="0.25"/>
  <pageSetup horizontalDpi="600" verticalDpi="600" orientation="portrait" scale="90" r:id="rId1"/>
  <rowBreaks count="1" manualBreakCount="1">
    <brk id="53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81"/>
  <sheetViews>
    <sheetView zoomScale="90" zoomScaleNormal="90" workbookViewId="0" topLeftCell="A1">
      <selection activeCell="B5" sqref="B5:L5"/>
    </sheetView>
  </sheetViews>
  <sheetFormatPr defaultColWidth="8.796875" defaultRowHeight="15"/>
  <cols>
    <col min="1" max="1" width="2.59765625" style="0" customWidth="1"/>
    <col min="2" max="2" width="4" style="0" customWidth="1"/>
    <col min="3" max="3" width="1.4921875" style="0" customWidth="1"/>
    <col min="4" max="4" width="8.8984375" style="0" customWidth="1"/>
    <col min="6" max="6" width="8.8984375" style="0" customWidth="1"/>
    <col min="7" max="7" width="12.3984375" style="0" customWidth="1"/>
    <col min="8" max="8" width="2.19921875" style="0" customWidth="1"/>
    <col min="9" max="9" width="11.69921875" style="0" customWidth="1"/>
    <col min="10" max="10" width="2.5" style="0" customWidth="1"/>
    <col min="11" max="11" width="13.69921875" style="0" customWidth="1"/>
    <col min="12" max="12" width="6.69921875" style="0" customWidth="1"/>
  </cols>
  <sheetData>
    <row r="1" spans="11:12" ht="15.75">
      <c r="K1" s="69" t="s">
        <v>118</v>
      </c>
      <c r="L1" s="69"/>
    </row>
    <row r="2" spans="11:12" ht="15.75">
      <c r="K2" s="69" t="s">
        <v>140</v>
      </c>
      <c r="L2" s="69"/>
    </row>
    <row r="3" ht="15.75">
      <c r="K3" s="12"/>
    </row>
    <row r="5" spans="2:12" ht="18">
      <c r="B5" s="72" t="s">
        <v>103</v>
      </c>
      <c r="C5" s="72"/>
      <c r="D5" s="72"/>
      <c r="E5" s="72"/>
      <c r="F5" s="72"/>
      <c r="G5" s="72"/>
      <c r="H5" s="72"/>
      <c r="I5" s="72"/>
      <c r="J5" s="72"/>
      <c r="K5" s="72"/>
      <c r="L5" s="72"/>
    </row>
    <row r="6" ht="18">
      <c r="B6" s="11"/>
    </row>
    <row r="7" ht="15.75">
      <c r="B7" s="35" t="s">
        <v>161</v>
      </c>
    </row>
    <row r="8" ht="15.75">
      <c r="B8" s="35" t="s">
        <v>147</v>
      </c>
    </row>
    <row r="9" spans="1:15" ht="15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5.75">
      <c r="A10" s="5"/>
      <c r="B10" s="8">
        <v>1</v>
      </c>
      <c r="C10" s="8"/>
      <c r="D10" s="36" t="s">
        <v>88</v>
      </c>
      <c r="E10" s="8"/>
      <c r="F10" s="8"/>
      <c r="G10" s="8"/>
      <c r="H10" s="8"/>
      <c r="I10" s="8"/>
      <c r="J10" s="8"/>
      <c r="K10" s="8"/>
      <c r="L10" s="5"/>
      <c r="M10" s="5"/>
      <c r="N10" s="5"/>
      <c r="O10" s="5"/>
    </row>
    <row r="11" spans="1:15" ht="15.75">
      <c r="A11" s="5"/>
      <c r="B11" s="8"/>
      <c r="C11" s="8"/>
      <c r="D11" s="37" t="s">
        <v>84</v>
      </c>
      <c r="E11" s="8"/>
      <c r="F11" s="8"/>
      <c r="G11" s="8"/>
      <c r="H11" s="8"/>
      <c r="I11" s="8"/>
      <c r="J11" s="8"/>
      <c r="K11" s="8"/>
      <c r="L11" s="5"/>
      <c r="M11" s="5"/>
      <c r="N11" s="5"/>
      <c r="O11" s="5"/>
    </row>
    <row r="12" spans="1:15" ht="15.75">
      <c r="A12" s="5"/>
      <c r="B12" s="8"/>
      <c r="C12" s="8"/>
      <c r="D12" s="37" t="s">
        <v>85</v>
      </c>
      <c r="E12" s="8"/>
      <c r="F12" s="8"/>
      <c r="G12" s="8"/>
      <c r="H12" s="8"/>
      <c r="I12" s="8"/>
      <c r="J12" s="8"/>
      <c r="K12" s="8"/>
      <c r="L12" s="5"/>
      <c r="M12" s="5"/>
      <c r="N12" s="5"/>
      <c r="O12" s="5"/>
    </row>
    <row r="13" spans="1:15" ht="15.75">
      <c r="A13" s="5"/>
      <c r="B13" s="5"/>
      <c r="C13" s="5"/>
      <c r="D13" s="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s="35" customFormat="1" ht="15">
      <c r="A14" s="8"/>
      <c r="B14" s="8">
        <v>2</v>
      </c>
      <c r="C14" s="8"/>
      <c r="D14" s="38" t="s">
        <v>89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s="35" customFormat="1" ht="15">
      <c r="A15" s="8"/>
      <c r="B15" s="8"/>
      <c r="C15" s="8"/>
      <c r="D15" s="8" t="s">
        <v>153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s="35" customFormat="1" ht="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s="35" customFormat="1" ht="15">
      <c r="A17" s="8"/>
      <c r="B17" s="8">
        <v>3</v>
      </c>
      <c r="C17" s="8"/>
      <c r="D17" s="38" t="s">
        <v>90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s="35" customFormat="1" ht="15">
      <c r="A18" s="8"/>
      <c r="B18" s="8"/>
      <c r="C18" s="8"/>
      <c r="D18" s="8" t="s">
        <v>154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s="35" customFormat="1" ht="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s="35" customFormat="1" ht="15">
      <c r="A20" s="8"/>
      <c r="B20" s="8">
        <v>4</v>
      </c>
      <c r="C20" s="8"/>
      <c r="D20" s="38" t="s">
        <v>23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s="35" customFormat="1" ht="15">
      <c r="A21" s="8"/>
      <c r="B21" s="8"/>
      <c r="C21" s="8"/>
      <c r="D21" s="8" t="s">
        <v>155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s="35" customFormat="1" ht="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s="35" customFormat="1" ht="15">
      <c r="A23" s="8"/>
      <c r="B23" s="8">
        <v>5</v>
      </c>
      <c r="C23" s="8"/>
      <c r="D23" s="38" t="s">
        <v>166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s="35" customFormat="1" ht="15">
      <c r="A24" s="8"/>
      <c r="B24" s="8"/>
      <c r="C24" s="8"/>
      <c r="D24" s="8" t="s">
        <v>167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s="35" customFormat="1" ht="1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s="35" customFormat="1" ht="15">
      <c r="A26" s="8"/>
      <c r="B26" s="8">
        <v>6</v>
      </c>
      <c r="C26" s="8"/>
      <c r="D26" s="38" t="s">
        <v>91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s="35" customFormat="1" ht="15">
      <c r="A27" s="8"/>
      <c r="B27" s="8"/>
      <c r="C27" s="8"/>
      <c r="D27" s="8" t="s">
        <v>168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s="35" customFormat="1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s="35" customFormat="1" ht="15">
      <c r="A29" s="8"/>
      <c r="B29" s="8">
        <v>7</v>
      </c>
      <c r="C29" s="8"/>
      <c r="D29" s="38" t="s">
        <v>92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s="35" customFormat="1" ht="15">
      <c r="A30" s="8"/>
      <c r="B30" s="8"/>
      <c r="C30" s="8"/>
      <c r="D30" s="8" t="s">
        <v>162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s="35" customFormat="1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s="35" customFormat="1" ht="15">
      <c r="A32" s="8"/>
      <c r="B32" s="8">
        <v>8</v>
      </c>
      <c r="C32" s="8"/>
      <c r="D32" s="38" t="s">
        <v>93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s="35" customFormat="1" ht="15">
      <c r="A33" s="8"/>
      <c r="B33" s="8"/>
      <c r="C33" s="8"/>
      <c r="D33" s="8" t="s">
        <v>156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s="35" customFormat="1" ht="15">
      <c r="A34" s="8"/>
      <c r="B34" s="8"/>
      <c r="C34" s="8"/>
      <c r="D34" s="8" t="s">
        <v>148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 s="35" customFormat="1" ht="15">
      <c r="A35" s="8"/>
      <c r="B35" s="8"/>
      <c r="C35" s="8"/>
      <c r="D35" s="8" t="s">
        <v>104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s="35" customFormat="1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s="35" customFormat="1" ht="15">
      <c r="A37" s="8"/>
      <c r="B37" s="8">
        <v>9</v>
      </c>
      <c r="C37" s="8"/>
      <c r="D37" s="38" t="s">
        <v>169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s="35" customFormat="1" ht="15">
      <c r="A38" s="8"/>
      <c r="B38" s="8"/>
      <c r="C38" s="8"/>
      <c r="D38" s="8" t="s">
        <v>157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s="35" customFormat="1" ht="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s="35" customFormat="1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5" s="35" customFormat="1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5" s="35" customFormat="1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5" s="35" customFormat="1" ht="15">
      <c r="A43" s="8"/>
      <c r="B43" s="8"/>
      <c r="C43" s="8"/>
      <c r="D43" s="8"/>
      <c r="E43" s="8"/>
      <c r="F43" s="8"/>
      <c r="G43" s="8"/>
      <c r="H43" s="8"/>
      <c r="I43" s="8"/>
      <c r="J43" s="8"/>
      <c r="K43" s="73" t="s">
        <v>118</v>
      </c>
      <c r="L43" s="73"/>
      <c r="M43" s="8"/>
      <c r="N43" s="8"/>
      <c r="O43" s="8"/>
    </row>
    <row r="44" spans="1:15" s="35" customFormat="1" ht="15">
      <c r="A44" s="8"/>
      <c r="B44" s="8"/>
      <c r="C44" s="8"/>
      <c r="D44" s="8"/>
      <c r="E44" s="8"/>
      <c r="F44" s="8"/>
      <c r="G44" s="8"/>
      <c r="H44" s="8"/>
      <c r="I44" s="8"/>
      <c r="J44" s="8"/>
      <c r="K44" s="73" t="s">
        <v>138</v>
      </c>
      <c r="L44" s="73"/>
      <c r="M44" s="8"/>
      <c r="N44" s="8"/>
      <c r="O44" s="8"/>
    </row>
    <row r="45" spans="1:15" s="35" customFormat="1" ht="15">
      <c r="A45" s="8"/>
      <c r="B45" s="8"/>
      <c r="C45" s="8"/>
      <c r="D45" s="8"/>
      <c r="E45" s="8"/>
      <c r="F45" s="8"/>
      <c r="G45" s="8"/>
      <c r="H45" s="8"/>
      <c r="I45" s="8"/>
      <c r="J45" s="8"/>
      <c r="K45" s="39"/>
      <c r="L45" s="8"/>
      <c r="M45" s="8"/>
      <c r="N45" s="8"/>
      <c r="O45" s="8"/>
    </row>
    <row r="46" spans="1:15" s="35" customFormat="1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1:15" s="35" customFormat="1" ht="15">
      <c r="A47" s="8"/>
      <c r="B47" s="8">
        <v>10</v>
      </c>
      <c r="C47" s="8"/>
      <c r="D47" s="38" t="s">
        <v>94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1:15" s="35" customFormat="1" ht="15">
      <c r="A48" s="8"/>
      <c r="B48" s="8"/>
      <c r="C48" s="8"/>
      <c r="D48" s="8" t="s">
        <v>86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1:15" s="35" customFormat="1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s="35" customFormat="1" ht="15">
      <c r="A50" s="8"/>
      <c r="B50" s="8">
        <v>11</v>
      </c>
      <c r="C50" s="8"/>
      <c r="D50" s="38" t="s">
        <v>95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1:15" s="35" customFormat="1" ht="15">
      <c r="A51" s="8"/>
      <c r="B51" s="8"/>
      <c r="C51" s="8"/>
      <c r="D51" s="8" t="s">
        <v>149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1:15" s="35" customFormat="1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1:15" s="35" customFormat="1" ht="15">
      <c r="A53" s="8"/>
      <c r="B53" s="8">
        <v>12</v>
      </c>
      <c r="C53" s="8"/>
      <c r="D53" s="38" t="s">
        <v>96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1:15" s="35" customFormat="1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1:15" s="35" customFormat="1" ht="15">
      <c r="A55" s="8"/>
      <c r="B55" s="8"/>
      <c r="C55" s="40" t="s">
        <v>66</v>
      </c>
      <c r="D55" s="8"/>
      <c r="E55" s="8"/>
      <c r="F55" s="8"/>
      <c r="G55" s="41" t="s">
        <v>80</v>
      </c>
      <c r="H55" s="8"/>
      <c r="I55" s="41" t="s">
        <v>81</v>
      </c>
      <c r="J55" s="8"/>
      <c r="K55" s="8"/>
      <c r="L55" s="8"/>
      <c r="M55" s="8"/>
      <c r="N55" s="8"/>
      <c r="O55" s="8"/>
    </row>
    <row r="56" spans="1:15" s="35" customFormat="1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1:15" s="35" customFormat="1" ht="15">
      <c r="A57" s="8"/>
      <c r="B57" s="8"/>
      <c r="C57" s="8"/>
      <c r="D57" s="8" t="s">
        <v>113</v>
      </c>
      <c r="E57" s="8"/>
      <c r="F57" s="8"/>
      <c r="G57" s="42">
        <v>2895440</v>
      </c>
      <c r="H57" s="42"/>
      <c r="I57" s="42"/>
      <c r="J57" s="8"/>
      <c r="K57" s="8"/>
      <c r="L57" s="8"/>
      <c r="M57" s="8"/>
      <c r="N57" s="8"/>
      <c r="O57" s="8"/>
    </row>
    <row r="58" spans="1:15" s="35" customFormat="1" ht="15">
      <c r="A58" s="8"/>
      <c r="B58" s="8"/>
      <c r="C58" s="8"/>
      <c r="D58" s="8" t="s">
        <v>67</v>
      </c>
      <c r="E58" s="8"/>
      <c r="F58" s="8"/>
      <c r="G58" s="42">
        <v>10000000</v>
      </c>
      <c r="H58" s="42"/>
      <c r="I58" s="42">
        <v>0</v>
      </c>
      <c r="J58" s="8"/>
      <c r="K58" s="8"/>
      <c r="L58" s="8"/>
      <c r="M58" s="8"/>
      <c r="N58" s="8"/>
      <c r="O58" s="8"/>
    </row>
    <row r="59" spans="1:15" s="35" customFormat="1" ht="15">
      <c r="A59" s="8"/>
      <c r="B59" s="8"/>
      <c r="C59" s="8"/>
      <c r="D59" s="8" t="s">
        <v>68</v>
      </c>
      <c r="E59" s="8"/>
      <c r="F59" s="8"/>
      <c r="G59" s="42">
        <v>20089948</v>
      </c>
      <c r="H59" s="42"/>
      <c r="I59" s="42">
        <v>0</v>
      </c>
      <c r="J59" s="8"/>
      <c r="K59" s="8"/>
      <c r="L59" s="8"/>
      <c r="M59" s="8"/>
      <c r="N59" s="8"/>
      <c r="O59" s="8"/>
    </row>
    <row r="60" spans="1:15" s="35" customFormat="1" ht="15.75" thickBot="1">
      <c r="A60" s="8"/>
      <c r="B60" s="8"/>
      <c r="C60" s="8"/>
      <c r="D60" s="8"/>
      <c r="E60" s="8"/>
      <c r="F60" s="8"/>
      <c r="G60" s="43">
        <v>32985388</v>
      </c>
      <c r="H60" s="42"/>
      <c r="I60" s="43">
        <v>0</v>
      </c>
      <c r="J60" s="8"/>
      <c r="K60" s="8"/>
      <c r="L60" s="8"/>
      <c r="M60" s="8"/>
      <c r="N60" s="8"/>
      <c r="O60" s="8"/>
    </row>
    <row r="61" spans="1:15" s="35" customFormat="1" ht="15.75" thickTop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1:15" s="35" customFormat="1" ht="15">
      <c r="A62" s="8"/>
      <c r="B62" s="8"/>
      <c r="C62" s="40" t="s">
        <v>69</v>
      </c>
      <c r="D62" s="8"/>
      <c r="E62" s="8"/>
      <c r="F62" s="8"/>
      <c r="G62" s="41" t="s">
        <v>82</v>
      </c>
      <c r="H62" s="8"/>
      <c r="I62" s="41" t="s">
        <v>83</v>
      </c>
      <c r="J62" s="8"/>
      <c r="K62" s="8"/>
      <c r="L62" s="8"/>
      <c r="M62" s="8"/>
      <c r="N62" s="8"/>
      <c r="O62" s="8"/>
    </row>
    <row r="63" spans="1:15" s="35" customFormat="1" ht="15">
      <c r="A63" s="8"/>
      <c r="B63" s="8"/>
      <c r="C63" s="8"/>
      <c r="D63" s="8" t="s">
        <v>113</v>
      </c>
      <c r="E63" s="8"/>
      <c r="F63" s="8"/>
      <c r="G63" s="42">
        <v>2895440</v>
      </c>
      <c r="H63" s="42"/>
      <c r="I63" s="42">
        <v>0</v>
      </c>
      <c r="J63" s="8"/>
      <c r="K63" s="8"/>
      <c r="L63" s="8"/>
      <c r="M63" s="8"/>
      <c r="N63" s="8"/>
      <c r="O63" s="8"/>
    </row>
    <row r="64" spans="1:15" s="35" customFormat="1" ht="15">
      <c r="A64" s="8"/>
      <c r="B64" s="8"/>
      <c r="C64" s="8"/>
      <c r="D64" s="8" t="s">
        <v>67</v>
      </c>
      <c r="E64" s="8"/>
      <c r="F64" s="8"/>
      <c r="G64" s="42">
        <v>10000000</v>
      </c>
      <c r="H64" s="42"/>
      <c r="I64" s="42">
        <v>0</v>
      </c>
      <c r="J64" s="8"/>
      <c r="K64" s="8"/>
      <c r="L64" s="8"/>
      <c r="M64" s="8"/>
      <c r="N64" s="8"/>
      <c r="O64" s="8"/>
    </row>
    <row r="65" spans="1:15" s="35" customFormat="1" ht="15">
      <c r="A65" s="8"/>
      <c r="B65" s="8"/>
      <c r="C65" s="8"/>
      <c r="D65" s="8" t="s">
        <v>68</v>
      </c>
      <c r="E65" s="8"/>
      <c r="F65" s="8"/>
      <c r="G65" s="42">
        <v>1313154</v>
      </c>
      <c r="H65" s="42"/>
      <c r="I65" s="42">
        <v>18776794</v>
      </c>
      <c r="J65" s="8"/>
      <c r="K65" s="8"/>
      <c r="L65" s="8"/>
      <c r="M65" s="8"/>
      <c r="N65" s="8"/>
      <c r="O65" s="8"/>
    </row>
    <row r="66" spans="1:15" s="35" customFormat="1" ht="15.75" thickBot="1">
      <c r="A66" s="8"/>
      <c r="B66" s="8"/>
      <c r="C66" s="8"/>
      <c r="D66" s="8"/>
      <c r="E66" s="8"/>
      <c r="F66" s="8"/>
      <c r="G66" s="43">
        <v>14208594</v>
      </c>
      <c r="H66" s="42"/>
      <c r="I66" s="43">
        <v>18776794</v>
      </c>
      <c r="J66" s="8"/>
      <c r="K66" s="8"/>
      <c r="L66" s="8"/>
      <c r="M66" s="8"/>
      <c r="N66" s="8"/>
      <c r="O66" s="8"/>
    </row>
    <row r="67" spans="1:15" s="35" customFormat="1" ht="15.75" thickTop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</row>
    <row r="68" spans="1:15" s="35" customFormat="1" ht="15">
      <c r="A68" s="8"/>
      <c r="B68" s="8"/>
      <c r="C68" s="40" t="s">
        <v>70</v>
      </c>
      <c r="D68" s="8" t="s">
        <v>102</v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</row>
    <row r="69" spans="1:15" s="35" customFormat="1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</row>
    <row r="70" spans="1:15" s="35" customFormat="1" ht="15">
      <c r="A70" s="8"/>
      <c r="B70" s="8">
        <v>13</v>
      </c>
      <c r="C70" s="8"/>
      <c r="D70" s="38" t="s">
        <v>97</v>
      </c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1:15" s="35" customFormat="1" ht="15">
      <c r="A71" s="8"/>
      <c r="B71" s="8"/>
      <c r="C71" s="8"/>
      <c r="D71" s="8" t="s">
        <v>158</v>
      </c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1:15" s="35" customFormat="1" ht="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  <row r="73" spans="1:15" s="35" customFormat="1" ht="15">
      <c r="A73" s="8"/>
      <c r="B73" s="8">
        <v>14</v>
      </c>
      <c r="C73" s="8"/>
      <c r="D73" s="38" t="s">
        <v>98</v>
      </c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1:15" s="35" customFormat="1" ht="15">
      <c r="A74" s="8"/>
      <c r="B74" s="8"/>
      <c r="C74" s="8"/>
      <c r="D74" s="8" t="s">
        <v>159</v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1:15" s="35" customFormat="1" ht="15">
      <c r="A75" s="8"/>
      <c r="B75" s="8"/>
      <c r="C75" s="8"/>
      <c r="D75" s="8" t="s">
        <v>147</v>
      </c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1:15" s="35" customFormat="1" ht="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1:15" s="35" customFormat="1" ht="15">
      <c r="A77" s="8"/>
      <c r="B77" s="8">
        <v>15</v>
      </c>
      <c r="C77" s="8"/>
      <c r="D77" s="70" t="s">
        <v>114</v>
      </c>
      <c r="E77" s="70"/>
      <c r="F77" s="70"/>
      <c r="G77" s="70"/>
      <c r="H77" s="70"/>
      <c r="I77" s="70"/>
      <c r="J77" s="70"/>
      <c r="K77" s="70"/>
      <c r="L77" s="8"/>
      <c r="M77" s="8"/>
      <c r="N77" s="8"/>
      <c r="O77" s="8"/>
    </row>
    <row r="78" spans="1:15" s="35" customFormat="1" ht="15">
      <c r="A78" s="8"/>
      <c r="B78" s="8"/>
      <c r="C78" s="8"/>
      <c r="D78" s="71" t="s">
        <v>160</v>
      </c>
      <c r="E78" s="71"/>
      <c r="F78" s="71"/>
      <c r="G78" s="71"/>
      <c r="H78" s="71"/>
      <c r="I78" s="71"/>
      <c r="J78" s="71"/>
      <c r="K78" s="71"/>
      <c r="L78" s="8"/>
      <c r="M78" s="8"/>
      <c r="N78" s="8"/>
      <c r="O78" s="8"/>
    </row>
    <row r="79" spans="1:15" s="35" customFormat="1" ht="15">
      <c r="A79" s="8"/>
      <c r="B79" s="8"/>
      <c r="C79" s="8"/>
      <c r="D79" s="30"/>
      <c r="E79" s="30"/>
      <c r="F79" s="30"/>
      <c r="G79" s="30"/>
      <c r="H79" s="30"/>
      <c r="I79" s="30"/>
      <c r="J79" s="30"/>
      <c r="K79" s="30"/>
      <c r="L79" s="8"/>
      <c r="M79" s="8"/>
      <c r="N79" s="8"/>
      <c r="O79" s="8"/>
    </row>
    <row r="80" spans="1:15" s="35" customFormat="1" ht="15">
      <c r="A80" s="8"/>
      <c r="B80" s="8"/>
      <c r="C80" s="8"/>
      <c r="D80" s="30"/>
      <c r="E80" s="30"/>
      <c r="F80" s="30"/>
      <c r="G80" s="30"/>
      <c r="H80" s="30"/>
      <c r="I80" s="30"/>
      <c r="J80" s="30"/>
      <c r="K80" s="30"/>
      <c r="L80" s="8"/>
      <c r="M80" s="8"/>
      <c r="N80" s="8"/>
      <c r="O80" s="8"/>
    </row>
    <row r="81" spans="1:15" s="35" customFormat="1" ht="15">
      <c r="A81" s="8"/>
      <c r="B81" s="8"/>
      <c r="C81" s="8"/>
      <c r="D81" s="30"/>
      <c r="E81" s="30"/>
      <c r="F81" s="30"/>
      <c r="G81" s="30"/>
      <c r="H81" s="30"/>
      <c r="I81" s="30"/>
      <c r="J81" s="30"/>
      <c r="K81" s="30"/>
      <c r="L81" s="8"/>
      <c r="M81" s="8"/>
      <c r="N81" s="8"/>
      <c r="O81" s="8"/>
    </row>
    <row r="82" spans="1:15" s="35" customFormat="1" ht="15">
      <c r="A82" s="8"/>
      <c r="B82" s="8"/>
      <c r="C82" s="8"/>
      <c r="D82" s="30"/>
      <c r="E82" s="30"/>
      <c r="F82" s="30"/>
      <c r="G82" s="30"/>
      <c r="H82" s="30"/>
      <c r="I82" s="30"/>
      <c r="J82" s="30"/>
      <c r="K82" s="30"/>
      <c r="L82" s="8"/>
      <c r="M82" s="8"/>
      <c r="N82" s="8"/>
      <c r="O82" s="8"/>
    </row>
    <row r="83" spans="1:15" s="35" customFormat="1" ht="15">
      <c r="A83" s="8"/>
      <c r="B83" s="8"/>
      <c r="C83" s="8"/>
      <c r="D83" s="30"/>
      <c r="E83" s="30"/>
      <c r="F83" s="30"/>
      <c r="G83" s="30"/>
      <c r="H83" s="30"/>
      <c r="I83" s="30"/>
      <c r="J83" s="30"/>
      <c r="K83" s="48" t="s">
        <v>118</v>
      </c>
      <c r="L83" s="8"/>
      <c r="M83" s="8"/>
      <c r="N83" s="8"/>
      <c r="O83" s="8"/>
    </row>
    <row r="84" spans="1:15" s="35" customFormat="1" ht="15">
      <c r="A84" s="8"/>
      <c r="B84" s="8"/>
      <c r="C84" s="8"/>
      <c r="D84" s="30"/>
      <c r="E84" s="30"/>
      <c r="F84" s="30"/>
      <c r="G84" s="30"/>
      <c r="H84" s="30"/>
      <c r="I84" s="30"/>
      <c r="J84" s="30"/>
      <c r="K84" s="48" t="s">
        <v>139</v>
      </c>
      <c r="L84" s="8"/>
      <c r="M84" s="8"/>
      <c r="N84" s="8"/>
      <c r="O84" s="8"/>
    </row>
    <row r="85" spans="1:15" s="35" customFormat="1" ht="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1:15" s="35" customFormat="1" ht="15">
      <c r="A86" s="8"/>
      <c r="B86" s="8">
        <v>16</v>
      </c>
      <c r="C86" s="8"/>
      <c r="D86" s="38" t="s">
        <v>99</v>
      </c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1:15" s="35" customFormat="1" ht="15">
      <c r="A87" s="8"/>
      <c r="B87" s="8"/>
      <c r="C87" s="8"/>
      <c r="D87" s="8"/>
      <c r="E87" s="8"/>
      <c r="F87" s="8"/>
      <c r="G87" s="39"/>
      <c r="H87" s="39"/>
      <c r="I87" s="39" t="s">
        <v>76</v>
      </c>
      <c r="J87" s="39"/>
      <c r="K87" s="39" t="s">
        <v>78</v>
      </c>
      <c r="L87" s="8"/>
      <c r="M87" s="8"/>
      <c r="N87" s="8"/>
      <c r="O87" s="8"/>
    </row>
    <row r="88" spans="1:15" s="35" customFormat="1" ht="15">
      <c r="A88" s="8"/>
      <c r="B88" s="8"/>
      <c r="C88" s="8"/>
      <c r="D88" s="8"/>
      <c r="E88" s="8"/>
      <c r="F88" s="8"/>
      <c r="G88" s="41" t="s">
        <v>13</v>
      </c>
      <c r="H88" s="39"/>
      <c r="I88" s="41" t="s">
        <v>77</v>
      </c>
      <c r="J88" s="39"/>
      <c r="K88" s="41" t="s">
        <v>79</v>
      </c>
      <c r="L88" s="8"/>
      <c r="M88" s="8"/>
      <c r="N88" s="8"/>
      <c r="O88" s="8"/>
    </row>
    <row r="89" spans="1:15" s="35" customFormat="1" ht="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0" spans="1:15" s="35" customFormat="1" ht="15">
      <c r="A90" s="8"/>
      <c r="B90" s="8"/>
      <c r="C90" s="8"/>
      <c r="D90" s="8" t="s">
        <v>71</v>
      </c>
      <c r="E90" s="8"/>
      <c r="F90" s="8"/>
      <c r="G90" s="42">
        <v>60000</v>
      </c>
      <c r="H90" s="42"/>
      <c r="I90" s="42">
        <v>-51782</v>
      </c>
      <c r="J90" s="42"/>
      <c r="K90" s="42">
        <v>14782512</v>
      </c>
      <c r="L90" s="8"/>
      <c r="M90" s="8"/>
      <c r="N90" s="8"/>
      <c r="O90" s="8"/>
    </row>
    <row r="91" spans="1:15" s="35" customFormat="1" ht="15">
      <c r="A91" s="8"/>
      <c r="B91" s="8"/>
      <c r="C91" s="8"/>
      <c r="D91" s="8" t="s">
        <v>72</v>
      </c>
      <c r="E91" s="8"/>
      <c r="F91" s="8"/>
      <c r="G91" s="42">
        <v>7519131</v>
      </c>
      <c r="H91" s="42"/>
      <c r="I91" s="42">
        <v>67529</v>
      </c>
      <c r="J91" s="42"/>
      <c r="K91" s="42">
        <v>113506561</v>
      </c>
      <c r="L91" s="8"/>
      <c r="M91" s="8"/>
      <c r="N91" s="8"/>
      <c r="O91" s="8"/>
    </row>
    <row r="92" spans="1:15" s="35" customFormat="1" ht="15">
      <c r="A92" s="8"/>
      <c r="B92" s="8"/>
      <c r="C92" s="8"/>
      <c r="D92" s="8" t="s">
        <v>125</v>
      </c>
      <c r="E92" s="8"/>
      <c r="F92" s="8"/>
      <c r="G92" s="42">
        <v>6967856</v>
      </c>
      <c r="H92" s="42"/>
      <c r="I92" s="42">
        <v>1315455</v>
      </c>
      <c r="J92" s="42"/>
      <c r="K92" s="42">
        <v>40334071</v>
      </c>
      <c r="L92" s="8"/>
      <c r="M92" s="8"/>
      <c r="N92" s="8"/>
      <c r="O92" s="8"/>
    </row>
    <row r="93" spans="1:15" s="35" customFormat="1" ht="15">
      <c r="A93" s="8"/>
      <c r="B93" s="8"/>
      <c r="C93" s="8"/>
      <c r="D93" s="8" t="s">
        <v>73</v>
      </c>
      <c r="E93" s="8"/>
      <c r="F93" s="8"/>
      <c r="G93" s="42">
        <v>3089005</v>
      </c>
      <c r="H93" s="42"/>
      <c r="I93" s="42">
        <v>36356</v>
      </c>
      <c r="J93" s="42"/>
      <c r="K93" s="42">
        <v>7548704</v>
      </c>
      <c r="L93" s="8"/>
      <c r="M93" s="8"/>
      <c r="N93" s="8"/>
      <c r="O93" s="8"/>
    </row>
    <row r="94" spans="1:15" s="35" customFormat="1" ht="15">
      <c r="A94" s="8"/>
      <c r="B94" s="8"/>
      <c r="C94" s="8"/>
      <c r="D94" s="8" t="s">
        <v>74</v>
      </c>
      <c r="E94" s="8"/>
      <c r="F94" s="8"/>
      <c r="G94" s="44">
        <v>408156</v>
      </c>
      <c r="H94" s="42"/>
      <c r="I94" s="44">
        <v>-71638</v>
      </c>
      <c r="J94" s="42"/>
      <c r="K94" s="44">
        <v>14450097</v>
      </c>
      <c r="L94" s="8"/>
      <c r="M94" s="8"/>
      <c r="N94" s="8"/>
      <c r="O94" s="8"/>
    </row>
    <row r="95" spans="1:15" s="35" customFormat="1" ht="15">
      <c r="A95" s="8"/>
      <c r="B95" s="8"/>
      <c r="C95" s="8"/>
      <c r="D95" s="8" t="s">
        <v>60</v>
      </c>
      <c r="E95" s="8"/>
      <c r="F95" s="8"/>
      <c r="G95" s="44">
        <v>0</v>
      </c>
      <c r="H95" s="42"/>
      <c r="I95" s="44">
        <v>0</v>
      </c>
      <c r="J95" s="42"/>
      <c r="K95" s="44">
        <v>11716</v>
      </c>
      <c r="L95" s="8"/>
      <c r="M95" s="8"/>
      <c r="N95" s="8"/>
      <c r="O95" s="8"/>
    </row>
    <row r="96" spans="1:15" s="35" customFormat="1" ht="4.5" customHeight="1">
      <c r="A96" s="8"/>
      <c r="B96" s="8"/>
      <c r="C96" s="8"/>
      <c r="D96" s="8"/>
      <c r="E96" s="8"/>
      <c r="F96" s="8"/>
      <c r="G96" s="45"/>
      <c r="H96" s="42"/>
      <c r="I96" s="46"/>
      <c r="J96" s="42"/>
      <c r="K96" s="46"/>
      <c r="L96" s="8"/>
      <c r="M96" s="8"/>
      <c r="N96" s="8"/>
      <c r="O96" s="8"/>
    </row>
    <row r="97" spans="1:15" s="35" customFormat="1" ht="15.75" thickBot="1">
      <c r="A97" s="8"/>
      <c r="B97" s="8"/>
      <c r="C97" s="8"/>
      <c r="D97" s="8"/>
      <c r="E97" s="8"/>
      <c r="F97" s="8"/>
      <c r="G97" s="42">
        <v>18044148</v>
      </c>
      <c r="H97" s="42"/>
      <c r="I97" s="42">
        <v>1295920</v>
      </c>
      <c r="J97" s="42"/>
      <c r="K97" s="47">
        <v>190633661</v>
      </c>
      <c r="L97" s="8"/>
      <c r="M97" s="8"/>
      <c r="N97" s="8"/>
      <c r="O97" s="8"/>
    </row>
    <row r="98" spans="1:15" s="35" customFormat="1" ht="15.75" thickTop="1">
      <c r="A98" s="8"/>
      <c r="B98" s="8"/>
      <c r="C98" s="8"/>
      <c r="D98" s="8" t="s">
        <v>75</v>
      </c>
      <c r="E98" s="8"/>
      <c r="F98" s="8"/>
      <c r="G98" s="42">
        <v>-2493540</v>
      </c>
      <c r="H98" s="42"/>
      <c r="I98" s="42">
        <v>18812</v>
      </c>
      <c r="J98" s="42"/>
      <c r="K98" s="42"/>
      <c r="L98" s="8"/>
      <c r="M98" s="8"/>
      <c r="N98" s="8"/>
      <c r="O98" s="8"/>
    </row>
    <row r="99" spans="1:15" s="35" customFormat="1" ht="15.75" thickBot="1">
      <c r="A99" s="8"/>
      <c r="B99" s="8"/>
      <c r="C99" s="8"/>
      <c r="D99" s="8"/>
      <c r="E99" s="8"/>
      <c r="F99" s="8"/>
      <c r="G99" s="43">
        <v>15550608</v>
      </c>
      <c r="H99" s="42"/>
      <c r="I99" s="43">
        <v>1314732</v>
      </c>
      <c r="J99" s="42"/>
      <c r="K99" s="42"/>
      <c r="L99" s="8"/>
      <c r="M99" s="8"/>
      <c r="N99" s="8"/>
      <c r="O99" s="8"/>
    </row>
    <row r="100" spans="1:15" s="35" customFormat="1" ht="15.75" thickTop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 spans="1:15" s="35" customFormat="1" ht="15">
      <c r="A101" s="8"/>
      <c r="B101" s="8">
        <v>17</v>
      </c>
      <c r="C101" s="8"/>
      <c r="D101" s="38" t="s">
        <v>105</v>
      </c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spans="1:15" s="35" customFormat="1" ht="15">
      <c r="A102" s="8"/>
      <c r="B102" s="8"/>
      <c r="C102" s="8"/>
      <c r="D102" s="38" t="s">
        <v>106</v>
      </c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1:15" s="35" customFormat="1" ht="15">
      <c r="A103" s="8"/>
      <c r="B103" s="8"/>
      <c r="C103" s="8"/>
      <c r="D103" s="8" t="s">
        <v>170</v>
      </c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1:15" s="35" customFormat="1" ht="15">
      <c r="A104" s="8"/>
      <c r="B104" s="8"/>
      <c r="C104" s="8"/>
      <c r="D104" s="8" t="s">
        <v>171</v>
      </c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s="35" customFormat="1" ht="15">
      <c r="A105" s="8"/>
      <c r="B105" s="8"/>
      <c r="C105" s="8"/>
      <c r="D105" s="8" t="s">
        <v>177</v>
      </c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1:15" s="35" customFormat="1" ht="15">
      <c r="A106" s="8"/>
      <c r="B106" s="8"/>
      <c r="C106" s="8"/>
      <c r="D106" s="8" t="s">
        <v>178</v>
      </c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1:15" s="35" customFormat="1" ht="15">
      <c r="A107" s="8"/>
      <c r="B107" s="8"/>
      <c r="C107" s="8"/>
      <c r="D107" s="8" t="s">
        <v>179</v>
      </c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1:15" s="35" customFormat="1" ht="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1:15" s="35" customFormat="1" ht="15">
      <c r="A109" s="8"/>
      <c r="B109" s="8">
        <v>18</v>
      </c>
      <c r="C109" s="8"/>
      <c r="D109" s="38" t="s">
        <v>100</v>
      </c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1:15" s="35" customFormat="1" ht="15">
      <c r="A110" s="8"/>
      <c r="B110" s="8"/>
      <c r="C110" s="8"/>
      <c r="D110" s="8" t="s">
        <v>172</v>
      </c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1:15" s="35" customFormat="1" ht="15">
      <c r="A111" s="8"/>
      <c r="B111" s="8"/>
      <c r="C111" s="8"/>
      <c r="D111" s="8" t="s">
        <v>173</v>
      </c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1:15" s="35" customFormat="1" ht="15">
      <c r="A112" s="8"/>
      <c r="B112" s="8"/>
      <c r="C112" s="8"/>
      <c r="D112" s="8" t="s">
        <v>174</v>
      </c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1:15" s="35" customFormat="1" ht="15">
      <c r="A113" s="8"/>
      <c r="B113" s="8"/>
      <c r="C113" s="8"/>
      <c r="D113" s="8" t="s">
        <v>175</v>
      </c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1:15" s="35" customFormat="1" ht="15">
      <c r="A114" s="8"/>
      <c r="B114" s="8"/>
      <c r="C114" s="8"/>
      <c r="D114" s="8" t="s">
        <v>183</v>
      </c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1:15" s="35" customFormat="1" ht="15">
      <c r="A115" s="8"/>
      <c r="B115" s="8"/>
      <c r="C115" s="8"/>
      <c r="D115" s="8" t="s">
        <v>176</v>
      </c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1:15" s="35" customFormat="1" ht="15">
      <c r="A116" s="8"/>
      <c r="B116" s="8"/>
      <c r="C116" s="8"/>
      <c r="D116" s="8" t="s">
        <v>182</v>
      </c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1:15" s="35" customFormat="1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1:15" s="35" customFormat="1" ht="15">
      <c r="A118" s="8"/>
      <c r="B118" s="8">
        <v>19</v>
      </c>
      <c r="C118" s="8"/>
      <c r="D118" s="38" t="s">
        <v>150</v>
      </c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</row>
    <row r="119" spans="1:15" s="35" customFormat="1" ht="15">
      <c r="A119" s="8"/>
      <c r="B119" s="8"/>
      <c r="C119" s="8"/>
      <c r="D119" s="8" t="s">
        <v>180</v>
      </c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</row>
    <row r="120" spans="1:15" s="35" customFormat="1" ht="15">
      <c r="A120" s="8"/>
      <c r="B120" s="8"/>
      <c r="C120" s="8"/>
      <c r="D120" s="8" t="s">
        <v>181</v>
      </c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</row>
    <row r="121" spans="1:15" s="35" customFormat="1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</row>
    <row r="122" spans="1:15" s="35" customFormat="1" ht="15">
      <c r="A122" s="8"/>
      <c r="B122" s="8">
        <v>20</v>
      </c>
      <c r="C122" s="8"/>
      <c r="D122" s="38" t="s">
        <v>165</v>
      </c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</row>
    <row r="123" spans="1:15" s="35" customFormat="1" ht="15">
      <c r="A123" s="8"/>
      <c r="B123" s="8"/>
      <c r="C123" s="8"/>
      <c r="D123" s="8" t="s">
        <v>163</v>
      </c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</row>
    <row r="124" spans="1:15" s="35" customFormat="1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</row>
    <row r="125" spans="1:15" s="35" customFormat="1" ht="15">
      <c r="A125" s="8"/>
      <c r="B125" s="8">
        <v>21</v>
      </c>
      <c r="C125" s="8"/>
      <c r="D125" s="38" t="s">
        <v>101</v>
      </c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</row>
    <row r="126" spans="1:15" s="35" customFormat="1" ht="15">
      <c r="A126" s="8"/>
      <c r="B126" s="8"/>
      <c r="C126" s="8"/>
      <c r="D126" s="8" t="s">
        <v>133</v>
      </c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</row>
    <row r="127" spans="1:15" s="35" customFormat="1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</row>
    <row r="128" spans="1:15" s="35" customFormat="1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</row>
    <row r="129" spans="1:15" ht="15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</row>
    <row r="130" spans="1:15" ht="15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</row>
    <row r="131" spans="1:15" ht="15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</row>
    <row r="132" spans="1:15" ht="15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</row>
    <row r="133" spans="1:15" ht="15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</row>
    <row r="134" spans="1:15" ht="15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</row>
    <row r="135" spans="1:15" ht="15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</row>
    <row r="136" spans="1:15" ht="15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</row>
    <row r="137" spans="1:15" ht="15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  <row r="138" spans="1:15" ht="15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</row>
    <row r="139" spans="1:15" ht="15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</row>
    <row r="140" spans="1:15" ht="15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</row>
    <row r="141" spans="1:15" ht="15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</row>
    <row r="142" spans="1:15" ht="15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</row>
    <row r="143" spans="1:15" ht="15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</row>
    <row r="144" spans="1:15" ht="15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</row>
    <row r="145" spans="1:15" ht="15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</row>
    <row r="146" spans="1:15" ht="15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</row>
    <row r="147" spans="1:15" ht="15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</row>
    <row r="148" spans="1:15" ht="15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</row>
    <row r="149" spans="1:15" ht="15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</row>
    <row r="150" spans="1:15" ht="15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</row>
    <row r="151" spans="1:15" ht="15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</row>
    <row r="152" spans="1:15" ht="15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</row>
    <row r="153" spans="1:15" ht="15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</row>
    <row r="154" spans="1:15" ht="15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</row>
    <row r="155" spans="1:15" ht="15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</row>
    <row r="156" spans="1:15" ht="15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</row>
    <row r="157" spans="1:15" ht="15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</row>
    <row r="158" spans="1:15" ht="15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</row>
    <row r="159" spans="1:15" ht="15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</row>
    <row r="160" spans="1:15" ht="15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</row>
    <row r="161" spans="1:15" ht="15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</row>
    <row r="162" spans="1:15" ht="15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</row>
    <row r="163" spans="1:15" ht="15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</row>
    <row r="164" spans="1:15" ht="15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</row>
    <row r="165" spans="1:15" ht="15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</row>
    <row r="166" spans="1:15" ht="15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</row>
    <row r="167" spans="1:15" ht="15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</row>
    <row r="168" spans="1:15" ht="15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</row>
    <row r="169" spans="1:15" ht="15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</row>
    <row r="170" spans="1:15" ht="15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</row>
    <row r="171" spans="1:15" ht="15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</row>
    <row r="172" spans="1:15" ht="15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</row>
    <row r="173" spans="1:15" ht="15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</row>
    <row r="174" spans="1:15" ht="15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</row>
    <row r="175" spans="1:15" ht="15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</row>
    <row r="176" spans="1:15" ht="15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</row>
    <row r="177" spans="1:15" ht="15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</row>
    <row r="178" spans="1:15" ht="15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</row>
    <row r="179" spans="1:15" ht="15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</row>
    <row r="180" spans="1:15" ht="15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</row>
    <row r="181" spans="1:15" ht="15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</row>
  </sheetData>
  <mergeCells count="7">
    <mergeCell ref="K1:L1"/>
    <mergeCell ref="K2:L2"/>
    <mergeCell ref="D77:K77"/>
    <mergeCell ref="D78:K78"/>
    <mergeCell ref="B5:L5"/>
    <mergeCell ref="K43:L43"/>
    <mergeCell ref="K44:L44"/>
  </mergeCells>
  <printOptions/>
  <pageMargins left="0.82" right="0.25" top="0.75" bottom="0.29" header="0.25" footer="0.25"/>
  <pageSetup fitToHeight="2" fitToWidth="2" horizontalDpi="600" verticalDpi="600" orientation="portrait" paperSize="9" r:id="rId1"/>
  <rowBreaks count="2" manualBreakCount="2">
    <brk id="41" max="255" man="1"/>
    <brk id="8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@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@</dc:creator>
  <cp:keywords/>
  <dc:description/>
  <cp:lastModifiedBy>Bina Darulaman Berhad</cp:lastModifiedBy>
  <cp:lastPrinted>2001-07-24T14:47:16Z</cp:lastPrinted>
  <dcterms:created xsi:type="dcterms:W3CDTF">1999-09-21T07:25:24Z</dcterms:created>
  <dcterms:modified xsi:type="dcterms:W3CDTF">2001-07-24T14:59:12Z</dcterms:modified>
  <cp:category/>
  <cp:version/>
  <cp:contentType/>
  <cp:contentStatus/>
</cp:coreProperties>
</file>